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M+K\02_Projekt Internet\"/>
    </mc:Choice>
  </mc:AlternateContent>
  <bookViews>
    <workbookView xWindow="240" yWindow="105" windowWidth="18780" windowHeight="11895"/>
  </bookViews>
  <sheets>
    <sheet name="Aussenlärm (Luftschall)" sheetId="2" r:id="rId1"/>
    <sheet name="Innenlärm (Luftschall)" sheetId="1" r:id="rId2"/>
    <sheet name="Innenlärm (Trittschall)" sheetId="3" r:id="rId3"/>
  </sheets>
  <definedNames>
    <definedName name="_xlnm.Print_Area" localSheetId="0">'Aussenlärm (Luftschall)'!$A$1:$DB$50</definedName>
    <definedName name="_xlnm.Print_Area" localSheetId="1">'Innenlärm (Luftschall)'!$A$1:$DB$52</definedName>
    <definedName name="_xlnm.Print_Area" localSheetId="2">'Innenlärm (Trittschall)'!$A$1:$DB$53</definedName>
  </definedNames>
  <calcPr calcId="152511"/>
</workbook>
</file>

<file path=xl/calcChain.xml><?xml version="1.0" encoding="utf-8"?>
<calcChain xmlns="http://schemas.openxmlformats.org/spreadsheetml/2006/main">
  <c r="AZ42" i="3" l="1"/>
  <c r="AZ41" i="3"/>
  <c r="BI36" i="3"/>
  <c r="CS35" i="3"/>
  <c r="CS34" i="3"/>
  <c r="CS33" i="3"/>
  <c r="CS36" i="3" s="1"/>
  <c r="AZ40" i="3" s="1"/>
  <c r="AZ43" i="3" s="1"/>
  <c r="AZ45" i="3" s="1"/>
  <c r="AZ46" i="3" s="1"/>
  <c r="CS32" i="3"/>
  <c r="BA20" i="3"/>
  <c r="AZ39" i="2"/>
  <c r="AZ38" i="2"/>
  <c r="CS33" i="2"/>
  <c r="AZ37" i="2" s="1"/>
  <c r="BI33" i="2"/>
  <c r="CS32" i="2"/>
  <c r="CS31" i="2"/>
  <c r="CS30" i="2"/>
  <c r="CS29" i="2"/>
  <c r="BZ15" i="2"/>
  <c r="BN15" i="2"/>
  <c r="BA18" i="2" s="1"/>
  <c r="BU34" i="1"/>
  <c r="BU33" i="1"/>
  <c r="BU32" i="1"/>
  <c r="BU31" i="1"/>
  <c r="CA31" i="1" s="1"/>
  <c r="CS31" i="1" s="1"/>
  <c r="AZ41" i="1"/>
  <c r="BI35" i="1"/>
  <c r="AZ40" i="1"/>
  <c r="DI15" i="1"/>
  <c r="DI16" i="1"/>
  <c r="DI14" i="1"/>
  <c r="DJ13" i="1"/>
  <c r="DI18" i="1" s="1"/>
  <c r="BA20" i="1" s="1"/>
  <c r="DK13" i="1"/>
  <c r="DL13" i="1"/>
  <c r="DM13" i="1"/>
  <c r="DM15" i="1"/>
  <c r="DM16" i="1"/>
  <c r="DM14" i="1"/>
  <c r="DL15" i="1"/>
  <c r="DL16" i="1"/>
  <c r="DL14" i="1"/>
  <c r="DK15" i="1"/>
  <c r="DK16" i="1"/>
  <c r="DK14" i="1"/>
  <c r="DJ15" i="1"/>
  <c r="DJ16" i="1"/>
  <c r="DJ14" i="1"/>
  <c r="CS35" i="1"/>
  <c r="AZ39" i="1" s="1"/>
  <c r="AV47" i="3" l="1"/>
  <c r="BC47" i="3"/>
  <c r="AV44" i="2"/>
  <c r="BC44" i="2"/>
  <c r="AZ42" i="2"/>
  <c r="AZ43" i="2" s="1"/>
  <c r="AZ40" i="2"/>
  <c r="AZ44" i="1"/>
  <c r="BC46" i="1" s="1"/>
  <c r="AZ42" i="1"/>
  <c r="CA32" i="1"/>
  <c r="CS32" i="1" s="1"/>
  <c r="CA33" i="1"/>
  <c r="CS33" i="1" s="1"/>
  <c r="CA34" i="1"/>
  <c r="CS34" i="1" s="1"/>
  <c r="AV46" i="1" l="1"/>
  <c r="AZ45" i="1"/>
</calcChain>
</file>

<file path=xl/sharedStrings.xml><?xml version="1.0" encoding="utf-8"?>
<sst xmlns="http://schemas.openxmlformats.org/spreadsheetml/2006/main" count="343" uniqueCount="146">
  <si>
    <r>
      <t xml:space="preserve">Innenlärm </t>
    </r>
    <r>
      <rPr>
        <i/>
        <sz val="10"/>
        <color indexed="30"/>
        <rFont val="Arial Narrow"/>
        <family val="2"/>
      </rPr>
      <t>Luftschall</t>
    </r>
  </si>
  <si>
    <t>Berechnungshilfe</t>
  </si>
  <si>
    <t>Objekt</t>
  </si>
  <si>
    <t>Bauherrschaft:</t>
  </si>
  <si>
    <t>Bauvorhaben:</t>
  </si>
  <si>
    <t>Kom.:</t>
  </si>
  <si>
    <t>Strasse:</t>
  </si>
  <si>
    <t>Stockwerk:</t>
  </si>
  <si>
    <t>Parz. Nr.:</t>
  </si>
  <si>
    <t>PLZ/ Ort:</t>
  </si>
  <si>
    <t>Typ:</t>
  </si>
  <si>
    <t>Geb. Nr.:</t>
  </si>
  <si>
    <t>Grundlagen,</t>
  </si>
  <si>
    <t>Pläne, Hinweise</t>
  </si>
  <si>
    <t>Gesamttrennfläche</t>
  </si>
  <si>
    <r>
      <t xml:space="preserve">Objektbezogene Schallpegelberechnung </t>
    </r>
    <r>
      <rPr>
        <i/>
        <sz val="8"/>
        <rFont val="Arial Narrow"/>
        <family val="2"/>
      </rPr>
      <t>D</t>
    </r>
    <r>
      <rPr>
        <i/>
        <vertAlign val="subscript"/>
        <sz val="8"/>
        <rFont val="Arial Narrow"/>
        <family val="2"/>
      </rPr>
      <t>i</t>
    </r>
  </si>
  <si>
    <t>Bausituation:</t>
  </si>
  <si>
    <t>1. Mindestanforderung</t>
  </si>
  <si>
    <t>klein</t>
  </si>
  <si>
    <t>mässig</t>
  </si>
  <si>
    <t>stark</t>
  </si>
  <si>
    <t>sehr stark</t>
  </si>
  <si>
    <t>Raum 1 (Lärmbelastung):</t>
  </si>
  <si>
    <t>gering</t>
  </si>
  <si>
    <t>42</t>
  </si>
  <si>
    <t>47</t>
  </si>
  <si>
    <t>52</t>
  </si>
  <si>
    <t>57</t>
  </si>
  <si>
    <t>mittel</t>
  </si>
  <si>
    <t>62</t>
  </si>
  <si>
    <t>hoch</t>
  </si>
  <si>
    <t>67</t>
  </si>
  <si>
    <t>Raum 2 (Lärmempfindung):</t>
  </si>
  <si>
    <r>
      <t xml:space="preserve">2. Zusatzanforderungen: </t>
    </r>
    <r>
      <rPr>
        <sz val="8"/>
        <rFont val="Arial"/>
        <family val="2"/>
      </rPr>
      <t>«</t>
    </r>
    <r>
      <rPr>
        <sz val="8"/>
        <rFont val="Arial Narrow"/>
        <family val="2"/>
      </rPr>
      <t>Erhöht, speziell, Sonderregelung</t>
    </r>
    <r>
      <rPr>
        <sz val="8"/>
        <rFont val="Arial"/>
        <family val="2"/>
      </rPr>
      <t>»</t>
    </r>
  </si>
  <si>
    <r>
      <t>Anforderung</t>
    </r>
    <r>
      <rPr>
        <sz val="11"/>
        <rFont val="Arial Narrow"/>
        <family val="2"/>
      </rPr>
      <t xml:space="preserve"> (Soll)</t>
    </r>
  </si>
  <si>
    <t>Innenlärm, Spektrum C</t>
  </si>
  <si>
    <t>Schallpegeldifferenz</t>
  </si>
  <si>
    <r>
      <t>D</t>
    </r>
    <r>
      <rPr>
        <b/>
        <i/>
        <vertAlign val="subscript"/>
        <sz val="10"/>
        <rFont val="Arial Narrow"/>
        <family val="2"/>
      </rPr>
      <t>i</t>
    </r>
  </si>
  <si>
    <t>dB</t>
  </si>
  <si>
    <t>Nutzungsvereinbarung</t>
  </si>
  <si>
    <t>Hinweise:</t>
  </si>
  <si>
    <t>Einzelbauteile</t>
  </si>
  <si>
    <r>
      <t xml:space="preserve">Bauteilbezogene Dämmeigenschaften </t>
    </r>
    <r>
      <rPr>
        <i/>
        <sz val="8.8000000000000007"/>
        <rFont val="Arial Narrow"/>
        <family val="2"/>
      </rPr>
      <t>R'</t>
    </r>
    <r>
      <rPr>
        <i/>
        <vertAlign val="subscript"/>
        <sz val="8.8000000000000007"/>
        <rFont val="Arial Narrow"/>
        <family val="2"/>
      </rPr>
      <t>w</t>
    </r>
    <r>
      <rPr>
        <i/>
        <sz val="8.8000000000000007"/>
        <rFont val="Arial Narrow"/>
        <family val="2"/>
      </rPr>
      <t xml:space="preserve">+C </t>
    </r>
  </si>
  <si>
    <t>Werkvertrags-Positionen:</t>
  </si>
  <si>
    <t>Fläche</t>
  </si>
  <si>
    <t>Bauteil-Schalldämmeigenschaften</t>
  </si>
  <si>
    <t>S</t>
  </si>
  <si>
    <r>
      <t>R</t>
    </r>
    <r>
      <rPr>
        <i/>
        <vertAlign val="subscript"/>
        <sz val="8"/>
        <rFont val="Arial Narrow"/>
        <family val="2"/>
      </rPr>
      <t>w</t>
    </r>
  </si>
  <si>
    <r>
      <t>K</t>
    </r>
    <r>
      <rPr>
        <i/>
        <vertAlign val="subscript"/>
        <sz val="8"/>
        <rFont val="Arial Narrow"/>
        <family val="2"/>
      </rPr>
      <t>F</t>
    </r>
  </si>
  <si>
    <r>
      <t>R'</t>
    </r>
    <r>
      <rPr>
        <i/>
        <vertAlign val="subscript"/>
        <sz val="8"/>
        <rFont val="Arial Narrow"/>
        <family val="2"/>
      </rPr>
      <t>w</t>
    </r>
  </si>
  <si>
    <t>C</t>
  </si>
  <si>
    <t>oder</t>
  </si>
  <si>
    <r>
      <t>C</t>
    </r>
    <r>
      <rPr>
        <i/>
        <vertAlign val="subscript"/>
        <sz val="8.8000000000000007"/>
        <rFont val="Arial Narrow"/>
        <family val="2"/>
      </rPr>
      <t>tr</t>
    </r>
  </si>
  <si>
    <r>
      <t>R'</t>
    </r>
    <r>
      <rPr>
        <b/>
        <i/>
        <vertAlign val="subscript"/>
        <sz val="10"/>
        <rFont val="Arial Narrow"/>
        <family val="2"/>
      </rPr>
      <t>w</t>
    </r>
    <r>
      <rPr>
        <b/>
        <i/>
        <sz val="10"/>
        <rFont val="Arial Narrow"/>
        <family val="2"/>
      </rPr>
      <t>+C</t>
    </r>
  </si>
  <si>
    <t>Pos.</t>
  </si>
  <si>
    <t>Bauteil-Bez.</t>
  </si>
  <si>
    <t>Konstruktionsbeschrieb, Hinweise</t>
  </si>
  <si>
    <r>
      <t>m</t>
    </r>
    <r>
      <rPr>
        <vertAlign val="superscript"/>
        <sz val="8"/>
        <rFont val="Arial Narrow"/>
        <family val="2"/>
      </rPr>
      <t>2</t>
    </r>
  </si>
  <si>
    <t>bewertete Schalldämmmasse in dB</t>
  </si>
  <si>
    <t>m²</t>
  </si>
  <si>
    <t xml:space="preserve"> ---</t>
  </si>
  <si>
    <r>
      <t>R</t>
    </r>
    <r>
      <rPr>
        <b/>
        <i/>
        <vertAlign val="subscript"/>
        <sz val="10"/>
        <rFont val="Arial Narrow"/>
        <family val="2"/>
      </rPr>
      <t>res</t>
    </r>
    <r>
      <rPr>
        <b/>
        <i/>
        <sz val="10"/>
        <rFont val="Arial Narrow"/>
        <family val="2"/>
      </rPr>
      <t xml:space="preserve"> = </t>
    </r>
  </si>
  <si>
    <r>
      <t>Dämmwert aller Teilflächen</t>
    </r>
    <r>
      <rPr>
        <sz val="8"/>
        <rFont val="Arial"/>
        <family val="2"/>
      </rPr>
      <t xml:space="preserve"> (Prüfmodellbasis)</t>
    </r>
  </si>
  <si>
    <r>
      <t xml:space="preserve">Trennfläche </t>
    </r>
    <r>
      <rPr>
        <i/>
        <sz val="8.8000000000000007"/>
        <rFont val="Arial Narrow"/>
        <family val="2"/>
      </rPr>
      <t xml:space="preserve">S </t>
    </r>
    <r>
      <rPr>
        <sz val="8"/>
        <rFont val="Arial Narrow"/>
        <family val="2"/>
      </rPr>
      <t>m²</t>
    </r>
  </si>
  <si>
    <r>
      <t>R</t>
    </r>
    <r>
      <rPr>
        <b/>
        <i/>
        <vertAlign val="subscript"/>
        <sz val="10"/>
        <rFont val="Arial Narrow"/>
        <family val="2"/>
      </rPr>
      <t xml:space="preserve">res </t>
    </r>
    <r>
      <rPr>
        <b/>
        <i/>
        <sz val="10"/>
        <rFont val="Arial Narrow"/>
        <family val="2"/>
      </rPr>
      <t>=</t>
    </r>
  </si>
  <si>
    <t xml:space="preserve">vor Volumenkorrektur und Projektzuschlag </t>
  </si>
  <si>
    <t>Objektbezogene Schallpegel-Berechnung</t>
  </si>
  <si>
    <t>Die Schallpegeldifferenz bezieht sich auf einen Referenzraum. Deshalb</t>
  </si>
  <si>
    <t>Volumenkorrektur</t>
  </si>
  <si>
    <t>Übertrag</t>
  </si>
  <si>
    <t>Rres</t>
  </si>
  <si>
    <t>wirkt sich die Schallpegeländerung mathematisch bei kleinen Räumen</t>
  </si>
  <si>
    <t>Empfangsraum-Volumen</t>
  </si>
  <si>
    <t>m³</t>
  </si>
  <si>
    <r>
      <t>ΔL</t>
    </r>
    <r>
      <rPr>
        <b/>
        <i/>
        <vertAlign val="subscript"/>
        <sz val="8"/>
        <rFont val="Arial Narrow"/>
        <family val="2"/>
      </rPr>
      <t>LS</t>
    </r>
  </si>
  <si>
    <t>negativ und bei grossen Räumen positiv aus.</t>
  </si>
  <si>
    <r>
      <t>Volumenkorrektur bei Räumen über 200 m</t>
    </r>
    <r>
      <rPr>
        <vertAlign val="superscript"/>
        <sz val="8.8000000000000007"/>
        <rFont val="Arial Narrow"/>
        <family val="2"/>
      </rPr>
      <t>3</t>
    </r>
  </si>
  <si>
    <r>
      <t>C</t>
    </r>
    <r>
      <rPr>
        <b/>
        <i/>
        <vertAlign val="subscript"/>
        <sz val="8"/>
        <rFont val="Arial Narrow"/>
        <family val="2"/>
      </rPr>
      <t>v</t>
    </r>
  </si>
  <si>
    <t>Summe vor Projektierungszuschlag</t>
  </si>
  <si>
    <t>Projektierungszuschlag</t>
  </si>
  <si>
    <r>
      <t>K</t>
    </r>
    <r>
      <rPr>
        <b/>
        <i/>
        <vertAlign val="subscript"/>
        <sz val="8"/>
        <rFont val="Arial Narrow"/>
        <family val="2"/>
      </rPr>
      <t xml:space="preserve">p </t>
    </r>
  </si>
  <si>
    <r>
      <t xml:space="preserve">Projektierungswert, </t>
    </r>
    <r>
      <rPr>
        <b/>
        <sz val="11"/>
        <rFont val="Arial Narrow"/>
        <family val="2"/>
      </rPr>
      <t>Prognose</t>
    </r>
  </si>
  <si>
    <r>
      <t>D</t>
    </r>
    <r>
      <rPr>
        <b/>
        <i/>
        <vertAlign val="subscript"/>
        <sz val="10"/>
        <rFont val="Arial Narrow"/>
        <family val="2"/>
      </rPr>
      <t>i,d</t>
    </r>
  </si>
  <si>
    <t>±</t>
  </si>
  <si>
    <t>erfüllt?</t>
  </si>
  <si>
    <t>Ja</t>
  </si>
  <si>
    <t>Nein</t>
  </si>
  <si>
    <t>weitere Hinweise und Erklärungen im Kapitel «Projektierung und Produkteplanung»</t>
  </si>
  <si>
    <t>Fachplanung</t>
  </si>
  <si>
    <t>Firma:</t>
  </si>
  <si>
    <t>Datum:</t>
  </si>
  <si>
    <t>Visum:</t>
  </si>
  <si>
    <t>für Messungenauigkeit -1 dB, für Unsicherheit -1 dB</t>
  </si>
  <si>
    <t>S.523</t>
  </si>
  <si>
    <t>S.524</t>
  </si>
  <si>
    <t>links</t>
  </si>
  <si>
    <t>rechts</t>
  </si>
  <si>
    <t>oben</t>
  </si>
  <si>
    <t>unten</t>
  </si>
  <si>
    <r>
      <t>Eingabebereich</t>
    </r>
    <r>
      <rPr>
        <i/>
        <sz val="8"/>
        <rFont val="Arial Narrow"/>
        <family val="2"/>
      </rPr>
      <t xml:space="preserve"> (gemittelte Werte, z.B. für Türen, direkt vorne eintragen und Formel überschreiben)
Einzelwerte K</t>
    </r>
    <r>
      <rPr>
        <i/>
        <vertAlign val="subscript"/>
        <sz val="8"/>
        <rFont val="Arial Narrow"/>
        <family val="2"/>
      </rPr>
      <t>F</t>
    </r>
    <r>
      <rPr>
        <i/>
        <sz val="8"/>
        <rFont val="Arial Narrow"/>
        <family val="2"/>
      </rPr>
      <t xml:space="preserve"> für Wände</t>
    </r>
  </si>
  <si>
    <r>
      <t xml:space="preserve">Aussenlärm </t>
    </r>
    <r>
      <rPr>
        <i/>
        <sz val="10"/>
        <color indexed="30"/>
        <rFont val="Arial Narrow"/>
        <family val="2"/>
      </rPr>
      <t>Luftschall</t>
    </r>
  </si>
  <si>
    <t>Grundlagen</t>
  </si>
  <si>
    <r>
      <t xml:space="preserve">Objektbezogene Schallpegelberechnung </t>
    </r>
    <r>
      <rPr>
        <i/>
        <sz val="8"/>
        <rFont val="Arial Narrow"/>
        <family val="2"/>
      </rPr>
      <t>D</t>
    </r>
    <r>
      <rPr>
        <i/>
        <vertAlign val="subscript"/>
        <sz val="8"/>
        <rFont val="Arial Narrow"/>
        <family val="2"/>
      </rPr>
      <t>e</t>
    </r>
  </si>
  <si>
    <r>
      <t>Aussen (Lärmbelastung L</t>
    </r>
    <r>
      <rPr>
        <vertAlign val="subscript"/>
        <sz val="8.8000000000000007"/>
        <rFont val="Arial Narrow"/>
        <family val="2"/>
      </rPr>
      <t>r</t>
    </r>
    <r>
      <rPr>
        <sz val="8"/>
        <rFont val="Arial Narrow"/>
        <family val="2"/>
      </rPr>
      <t>)</t>
    </r>
  </si>
  <si>
    <t>Tag</t>
  </si>
  <si>
    <t>Nacht</t>
  </si>
  <si>
    <t>(In diesen Block nur</t>
  </si>
  <si>
    <t>Innen (Lärmempfindung)</t>
  </si>
  <si>
    <t>positive Zahlen eintragen.)</t>
  </si>
  <si>
    <t>Erhöht (speziell, Sonderregelung)</t>
  </si>
  <si>
    <t>Massgebend bzw. erforderlich ist der höhere Wert</t>
  </si>
  <si>
    <r>
      <t>Aussenlärm, Spektrum C</t>
    </r>
    <r>
      <rPr>
        <i/>
        <vertAlign val="subscript"/>
        <sz val="8.8000000000000007"/>
        <rFont val="Arial Narrow"/>
        <family val="2"/>
      </rPr>
      <t>tr</t>
    </r>
  </si>
  <si>
    <r>
      <t>D</t>
    </r>
    <r>
      <rPr>
        <b/>
        <i/>
        <vertAlign val="subscript"/>
        <sz val="11"/>
        <rFont val="Arial Narrow"/>
        <family val="2"/>
      </rPr>
      <t>e</t>
    </r>
  </si>
  <si>
    <t>Werkvertragspositionen:</t>
  </si>
  <si>
    <r>
      <t>R</t>
    </r>
    <r>
      <rPr>
        <i/>
        <vertAlign val="subscript"/>
        <sz val="8.8000000000000007"/>
        <rFont val="Arial Narrow"/>
        <family val="2"/>
      </rPr>
      <t>w</t>
    </r>
  </si>
  <si>
    <r>
      <t>R'</t>
    </r>
    <r>
      <rPr>
        <b/>
        <i/>
        <vertAlign val="subscript"/>
        <sz val="11"/>
        <rFont val="Arial Narrow"/>
        <family val="2"/>
      </rPr>
      <t>w</t>
    </r>
    <r>
      <rPr>
        <b/>
        <i/>
        <sz val="10"/>
        <rFont val="Arial Narrow"/>
        <family val="2"/>
      </rPr>
      <t>+C</t>
    </r>
  </si>
  <si>
    <r>
      <t xml:space="preserve">Trennfläche </t>
    </r>
    <r>
      <rPr>
        <i/>
        <sz val="8.8000000000000007"/>
        <rFont val="Arial Narrow"/>
        <family val="2"/>
      </rPr>
      <t>S</t>
    </r>
    <r>
      <rPr>
        <sz val="8"/>
        <rFont val="Arial Narrow"/>
        <family val="2"/>
      </rPr>
      <t xml:space="preserve"> m²</t>
    </r>
  </si>
  <si>
    <t>Objektbezogene Schallpegelberechnung</t>
  </si>
  <si>
    <r>
      <t>R</t>
    </r>
    <r>
      <rPr>
        <i/>
        <vertAlign val="subscript"/>
        <sz val="8.8000000000000007"/>
        <rFont val="Arial Narrow"/>
        <family val="2"/>
      </rPr>
      <t>res</t>
    </r>
  </si>
  <si>
    <t>für Messungenauigkeit 1 dB, für Unsicherheit 1 dB</t>
  </si>
  <si>
    <r>
      <t>D</t>
    </r>
    <r>
      <rPr>
        <b/>
        <i/>
        <vertAlign val="subscript"/>
        <sz val="10"/>
        <rFont val="Arial Narrow"/>
        <family val="2"/>
      </rPr>
      <t>e,d</t>
    </r>
  </si>
  <si>
    <r>
      <t xml:space="preserve">Innenlärm </t>
    </r>
    <r>
      <rPr>
        <i/>
        <sz val="10"/>
        <color indexed="30"/>
        <rFont val="Arial Narrow"/>
        <family val="2"/>
      </rPr>
      <t>Trittschall</t>
    </r>
  </si>
  <si>
    <r>
      <t xml:space="preserve">Objektbezogene Schallpegelberechnung </t>
    </r>
    <r>
      <rPr>
        <i/>
        <sz val="8.8000000000000007"/>
        <rFont val="Arial Narrow"/>
        <family val="2"/>
      </rPr>
      <t>L'</t>
    </r>
  </si>
  <si>
    <t>Raum 1 oben (Lärmbelastung):</t>
  </si>
  <si>
    <t>Anforderung (Soll)</t>
  </si>
  <si>
    <t>Raum 2 unten (Lärmempfindung):</t>
  </si>
  <si>
    <t>Erhöht, speziell, Sonderregelungen</t>
  </si>
  <si>
    <t>erhöht</t>
  </si>
  <si>
    <t>Trittschall</t>
  </si>
  <si>
    <t>Rest-Trittschallpegel</t>
  </si>
  <si>
    <t>L'</t>
  </si>
  <si>
    <r>
      <t xml:space="preserve">Bauteilbezogene Dämmeigenschaften </t>
    </r>
    <r>
      <rPr>
        <i/>
        <sz val="8"/>
        <rFont val="Arial Narrow"/>
        <family val="2"/>
      </rPr>
      <t>L'</t>
    </r>
    <r>
      <rPr>
        <i/>
        <vertAlign val="subscript"/>
        <sz val="8"/>
        <rFont val="Arial Narrow"/>
        <family val="2"/>
      </rPr>
      <t>n,w</t>
    </r>
    <r>
      <rPr>
        <i/>
        <sz val="8"/>
        <rFont val="Arial Narrow"/>
        <family val="2"/>
      </rPr>
      <t>+C</t>
    </r>
    <r>
      <rPr>
        <i/>
        <vertAlign val="subscript"/>
        <sz val="8.8000000000000007"/>
        <rFont val="Arial Narrow"/>
        <family val="2"/>
      </rPr>
      <t>l</t>
    </r>
  </si>
  <si>
    <t>Dicke</t>
  </si>
  <si>
    <r>
      <t>L'</t>
    </r>
    <r>
      <rPr>
        <i/>
        <vertAlign val="subscript"/>
        <sz val="8.8000000000000007"/>
        <rFont val="Arial Narrow"/>
        <family val="2"/>
      </rPr>
      <t>n,w</t>
    </r>
  </si>
  <si>
    <r>
      <t>ΔL</t>
    </r>
    <r>
      <rPr>
        <i/>
        <vertAlign val="subscript"/>
        <sz val="8.8000000000000007"/>
        <rFont val="Arial Narrow"/>
        <family val="2"/>
      </rPr>
      <t>w</t>
    </r>
  </si>
  <si>
    <r>
      <t>C</t>
    </r>
    <r>
      <rPr>
        <i/>
        <vertAlign val="subscript"/>
        <sz val="8.8000000000000007"/>
        <rFont val="Arial Narrow"/>
        <family val="2"/>
      </rPr>
      <t>l</t>
    </r>
  </si>
  <si>
    <t>d</t>
  </si>
  <si>
    <t>Minus-Werte = 0</t>
  </si>
  <si>
    <t>in cm</t>
  </si>
  <si>
    <t>cm</t>
  </si>
  <si>
    <r>
      <rPr>
        <b/>
        <i/>
        <sz val="10"/>
        <rFont val="Arial Narrow"/>
        <family val="2"/>
      </rPr>
      <t>L'</t>
    </r>
    <r>
      <rPr>
        <b/>
        <i/>
        <vertAlign val="subscript"/>
        <sz val="11"/>
        <rFont val="Arial Narrow"/>
        <family val="2"/>
      </rPr>
      <t>tot</t>
    </r>
    <r>
      <rPr>
        <b/>
        <i/>
        <sz val="10"/>
        <rFont val="Arial Narrow"/>
        <family val="2"/>
      </rPr>
      <t xml:space="preserve"> = </t>
    </r>
  </si>
  <si>
    <t>Gesamtdicke</t>
  </si>
  <si>
    <r>
      <t>L'</t>
    </r>
    <r>
      <rPr>
        <b/>
        <i/>
        <vertAlign val="subscript"/>
        <sz val="10"/>
        <rFont val="Arial Narrow"/>
        <family val="2"/>
      </rPr>
      <t>n,w</t>
    </r>
    <r>
      <rPr>
        <b/>
        <i/>
        <sz val="10"/>
        <rFont val="Arial Narrow"/>
        <family val="2"/>
      </rPr>
      <t>+C</t>
    </r>
    <r>
      <rPr>
        <b/>
        <i/>
        <vertAlign val="subscript"/>
        <sz val="10"/>
        <rFont val="Arial Narrow"/>
        <family val="2"/>
      </rPr>
      <t xml:space="preserve">l </t>
    </r>
    <r>
      <rPr>
        <b/>
        <i/>
        <sz val="10"/>
        <rFont val="Arial Narrow"/>
        <family val="2"/>
      </rPr>
      <t>=</t>
    </r>
  </si>
  <si>
    <r>
      <t>L'n,w+C</t>
    </r>
    <r>
      <rPr>
        <i/>
        <vertAlign val="subscript"/>
        <sz val="8.8000000000000007"/>
        <rFont val="Arial Narrow"/>
        <family val="2"/>
      </rPr>
      <t xml:space="preserve">l </t>
    </r>
  </si>
  <si>
    <r>
      <t>Δ</t>
    </r>
    <r>
      <rPr>
        <b/>
        <i/>
        <sz val="8"/>
        <rFont val="Arial Narrow"/>
        <family val="2"/>
      </rPr>
      <t>L</t>
    </r>
    <r>
      <rPr>
        <b/>
        <i/>
        <vertAlign val="subscript"/>
        <sz val="6"/>
        <rFont val="Arial Narrow"/>
        <family val="2"/>
      </rPr>
      <t>TS</t>
    </r>
  </si>
  <si>
    <r>
      <t>L'</t>
    </r>
    <r>
      <rPr>
        <b/>
        <i/>
        <vertAlign val="subscript"/>
        <sz val="10"/>
        <rFont val="Arial Narrow"/>
        <family val="2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</si>
</sst>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\-0.0;0.0"/>
  </numFmts>
  <fonts count="56" x14ac:knownFonts="1">
    <font>
      <sz val="10"/>
      <name val="Arial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indexed="30"/>
      <name val="Arial Narrow"/>
      <family val="2"/>
    </font>
    <font>
      <sz val="8"/>
      <name val="Arial Narrow"/>
      <family val="2"/>
    </font>
    <font>
      <b/>
      <sz val="10"/>
      <name val="Verdana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i/>
      <vertAlign val="subscript"/>
      <sz val="8"/>
      <name val="Arial Narrow"/>
      <family val="2"/>
    </font>
    <font>
      <b/>
      <sz val="10"/>
      <name val="Arial Narrow"/>
      <family val="2"/>
    </font>
    <font>
      <i/>
      <sz val="7"/>
      <name val="Arial Narrow"/>
      <family val="2"/>
    </font>
    <font>
      <sz val="7"/>
      <name val="Arial"/>
      <family val="2"/>
    </font>
    <font>
      <sz val="10"/>
      <name val="Arial"/>
      <family val="2"/>
    </font>
    <font>
      <i/>
      <sz val="6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12"/>
      <name val="Arial Narrow"/>
      <family val="2"/>
    </font>
    <font>
      <i/>
      <sz val="8"/>
      <color indexed="12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b/>
      <i/>
      <vertAlign val="subscript"/>
      <sz val="10"/>
      <name val="Arial Narrow"/>
      <family val="2"/>
    </font>
    <font>
      <sz val="6"/>
      <name val="Arial Narrow"/>
      <family val="2"/>
    </font>
    <font>
      <i/>
      <sz val="8.8000000000000007"/>
      <name val="Arial Narrow"/>
      <family val="2"/>
    </font>
    <font>
      <i/>
      <vertAlign val="subscript"/>
      <sz val="8.8000000000000007"/>
      <name val="Arial Narrow"/>
      <family val="2"/>
    </font>
    <font>
      <i/>
      <sz val="8"/>
      <name val="Arial"/>
      <family val="2"/>
    </font>
    <font>
      <b/>
      <i/>
      <sz val="10"/>
      <name val="Verdana"/>
      <family val="2"/>
    </font>
    <font>
      <vertAlign val="superscript"/>
      <sz val="8"/>
      <name val="Arial Narrow"/>
      <family val="2"/>
    </font>
    <font>
      <i/>
      <sz val="10"/>
      <color indexed="23"/>
      <name val="Arial Narrow"/>
      <family val="2"/>
    </font>
    <font>
      <b/>
      <sz val="10"/>
      <name val="Arial"/>
      <family val="2"/>
    </font>
    <font>
      <sz val="7"/>
      <name val="Arial Narrow"/>
      <family val="2"/>
    </font>
    <font>
      <sz val="8"/>
      <name val="Arial Unicode MS"/>
      <family val="2"/>
    </font>
    <font>
      <b/>
      <i/>
      <sz val="8"/>
      <name val="Arial Narrow"/>
      <family val="2"/>
    </font>
    <font>
      <b/>
      <i/>
      <vertAlign val="subscript"/>
      <sz val="8"/>
      <name val="Arial Narrow"/>
      <family val="2"/>
    </font>
    <font>
      <vertAlign val="superscript"/>
      <sz val="8.8000000000000007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9"/>
      <name val="Arial Unicode MS"/>
      <family val="2"/>
    </font>
    <font>
      <b/>
      <i/>
      <sz val="8"/>
      <color rgb="FF00599E"/>
      <name val="Arial Narrow"/>
      <family val="2"/>
    </font>
    <font>
      <b/>
      <i/>
      <sz val="8"/>
      <color rgb="FF0000FF"/>
      <name val="Arial Narrow"/>
      <family val="2"/>
    </font>
    <font>
      <b/>
      <i/>
      <sz val="6"/>
      <color rgb="FF0000FF"/>
      <name val="Arial Narrow"/>
      <family val="2"/>
    </font>
    <font>
      <i/>
      <sz val="10"/>
      <color rgb="FF0000FF"/>
      <name val="Arial Narrow"/>
      <family val="2"/>
    </font>
    <font>
      <sz val="10"/>
      <color rgb="FF0000FF"/>
      <name val="Arial Narrow"/>
      <family val="2"/>
    </font>
    <font>
      <i/>
      <sz val="10"/>
      <color rgb="FF00599E"/>
      <name val="Arial Narrow"/>
      <family val="2"/>
    </font>
    <font>
      <sz val="10"/>
      <color rgb="FF00599E"/>
      <name val="Arial"/>
      <family val="2"/>
    </font>
    <font>
      <b/>
      <i/>
      <sz val="10"/>
      <color rgb="FF00599E"/>
      <name val="Arial Narrow"/>
      <family val="2"/>
    </font>
    <font>
      <sz val="10"/>
      <color rgb="FF00599E"/>
      <name val="Arial Narrow"/>
      <family val="2"/>
    </font>
    <font>
      <b/>
      <sz val="8"/>
      <color rgb="FF0000FF"/>
      <name val="Arial Narrow"/>
      <family val="2"/>
    </font>
    <font>
      <b/>
      <sz val="8"/>
      <color rgb="FF00599E"/>
      <name val="Arial Narrow"/>
      <family val="2"/>
    </font>
    <font>
      <i/>
      <sz val="9"/>
      <color rgb="FF00599E"/>
      <name val="Arial Narrow"/>
      <family val="2"/>
    </font>
    <font>
      <sz val="9"/>
      <color rgb="FF00599E"/>
      <name val="Arial"/>
      <family val="2"/>
    </font>
    <font>
      <i/>
      <sz val="8"/>
      <color rgb="FF00599E"/>
      <name val="Arial Narrow"/>
      <family val="2"/>
    </font>
    <font>
      <vertAlign val="subscript"/>
      <sz val="8.8000000000000007"/>
      <name val="Arial Narrow"/>
      <family val="2"/>
    </font>
    <font>
      <b/>
      <i/>
      <vertAlign val="subscript"/>
      <sz val="11"/>
      <name val="Arial Narrow"/>
      <family val="2"/>
    </font>
    <font>
      <i/>
      <sz val="10"/>
      <color rgb="FF00599E"/>
      <name val="Arial"/>
      <family val="2"/>
    </font>
    <font>
      <b/>
      <i/>
      <sz val="6"/>
      <name val="Arial Narrow"/>
      <family val="2"/>
    </font>
    <font>
      <b/>
      <i/>
      <vertAlign val="subscript"/>
      <sz val="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DEF7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0F3FC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ck">
        <color rgb="FF00599E"/>
      </bottom>
      <diagonal/>
    </border>
    <border>
      <left/>
      <right/>
      <top style="thick">
        <color rgb="FF00599E"/>
      </top>
      <bottom/>
      <diagonal/>
    </border>
  </borders>
  <cellStyleXfs count="2">
    <xf numFmtId="0" fontId="0" fillId="0" borderId="0"/>
    <xf numFmtId="0" fontId="12" fillId="0" borderId="0"/>
  </cellStyleXfs>
  <cellXfs count="302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Protection="1"/>
    <xf numFmtId="0" fontId="0" fillId="0" borderId="0" xfId="0" applyBorder="1" applyAlignment="1"/>
    <xf numFmtId="0" fontId="0" fillId="0" borderId="0" xfId="0" applyAlignment="1"/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37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/>
    <xf numFmtId="0" fontId="14" fillId="0" borderId="0" xfId="0" applyFont="1" applyAlignment="1" applyProtection="1">
      <alignment horizontal="left" vertical="center"/>
    </xf>
    <xf numFmtId="0" fontId="40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/>
    <xf numFmtId="1" fontId="16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/>
    <xf numFmtId="0" fontId="2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left" vertical="top"/>
    </xf>
    <xf numFmtId="164" fontId="4" fillId="3" borderId="1" xfId="0" applyNumberFormat="1" applyFont="1" applyFill="1" applyBorder="1" applyAlignment="1" applyProtection="1">
      <alignment horizontal="left" vertical="top"/>
    </xf>
    <xf numFmtId="164" fontId="4" fillId="3" borderId="2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164" fontId="19" fillId="0" borderId="0" xfId="0" applyNumberFormat="1" applyFont="1" applyBorder="1" applyAlignment="1" applyProtection="1">
      <alignment horizontal="center" vertical="top"/>
    </xf>
    <xf numFmtId="49" fontId="19" fillId="0" borderId="0" xfId="0" applyNumberFormat="1" applyFont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right" vertical="top"/>
    </xf>
    <xf numFmtId="164" fontId="19" fillId="0" borderId="0" xfId="0" applyNumberFormat="1" applyFont="1" applyBorder="1" applyAlignment="1" applyProtection="1">
      <alignment horizontal="right" vertical="top"/>
    </xf>
    <xf numFmtId="164" fontId="2" fillId="0" borderId="0" xfId="0" applyNumberFormat="1" applyFont="1" applyBorder="1" applyAlignment="1" applyProtection="1">
      <alignment horizontal="center" vertical="top"/>
    </xf>
    <xf numFmtId="164" fontId="7" fillId="0" borderId="0" xfId="0" applyNumberFormat="1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49" fontId="41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3" xfId="0" applyFont="1" applyBorder="1" applyProtection="1"/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7" fillId="0" borderId="5" xfId="0" applyFont="1" applyBorder="1" applyAlignment="1" applyProtection="1"/>
    <xf numFmtId="0" fontId="2" fillId="0" borderId="6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/>
    <xf numFmtId="0" fontId="4" fillId="0" borderId="0" xfId="0" applyFont="1" applyBorder="1" applyAlignment="1" applyProtection="1">
      <alignment horizontal="left"/>
    </xf>
    <xf numFmtId="0" fontId="0" fillId="0" borderId="2" xfId="0" applyBorder="1" applyAlignment="1" applyProtection="1"/>
    <xf numFmtId="0" fontId="2" fillId="0" borderId="0" xfId="0" applyFont="1" applyBorder="1" applyAlignment="1" applyProtection="1">
      <alignment horizontal="right"/>
    </xf>
    <xf numFmtId="0" fontId="12" fillId="0" borderId="0" xfId="0" applyFont="1" applyAlignment="1">
      <alignment horizontal="right"/>
    </xf>
    <xf numFmtId="0" fontId="0" fillId="3" borderId="0" xfId="0" applyFill="1" applyAlignment="1" applyProtection="1"/>
    <xf numFmtId="0" fontId="1" fillId="0" borderId="0" xfId="0" applyFont="1" applyBorder="1" applyAlignment="1" applyProtection="1"/>
    <xf numFmtId="0" fontId="13" fillId="0" borderId="11" xfId="0" applyFont="1" applyBorder="1" applyAlignment="1" applyProtection="1">
      <alignment horizontal="right"/>
    </xf>
    <xf numFmtId="0" fontId="0" fillId="0" borderId="11" xfId="0" applyBorder="1"/>
    <xf numFmtId="0" fontId="1" fillId="0" borderId="12" xfId="0" applyFont="1" applyBorder="1" applyAlignment="1" applyProtection="1"/>
    <xf numFmtId="0" fontId="0" fillId="0" borderId="12" xfId="0" applyBorder="1"/>
    <xf numFmtId="0" fontId="5" fillId="0" borderId="0" xfId="0" applyFont="1" applyBorder="1" applyAlignment="1" applyProtection="1">
      <alignment horizontal="left"/>
    </xf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44" fillId="0" borderId="7" xfId="0" applyFont="1" applyBorder="1" applyAlignment="1" applyProtection="1">
      <protection locked="0"/>
    </xf>
    <xf numFmtId="0" fontId="0" fillId="0" borderId="7" xfId="0" applyBorder="1" applyProtection="1">
      <protection locked="0"/>
    </xf>
    <xf numFmtId="49" fontId="4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0" fillId="0" borderId="2" xfId="0" applyBorder="1"/>
    <xf numFmtId="0" fontId="44" fillId="0" borderId="1" xfId="0" applyFont="1" applyFill="1" applyBorder="1" applyAlignment="1" applyProtection="1">
      <alignment horizontal="left"/>
      <protection locked="0"/>
    </xf>
    <xf numFmtId="0" fontId="21" fillId="5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64" fontId="4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64" fontId="21" fillId="5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4" fontId="21" fillId="5" borderId="0" xfId="0" applyNumberFormat="1" applyFont="1" applyFill="1" applyBorder="1" applyAlignment="1" applyProtection="1">
      <alignment horizontal="right"/>
    </xf>
    <xf numFmtId="0" fontId="35" fillId="5" borderId="0" xfId="0" applyFont="1" applyFill="1" applyBorder="1" applyAlignment="1" applyProtection="1">
      <alignment horizontal="right"/>
    </xf>
    <xf numFmtId="0" fontId="0" fillId="0" borderId="0" xfId="0" applyAlignment="1"/>
    <xf numFmtId="0" fontId="36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 applyProtection="1"/>
    <xf numFmtId="164" fontId="31" fillId="0" borderId="0" xfId="0" applyNumberFormat="1" applyFont="1" applyBorder="1" applyAlignment="1" applyProtection="1">
      <alignment horizontal="left" vertical="center"/>
    </xf>
    <xf numFmtId="165" fontId="48" fillId="0" borderId="0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9" fillId="5" borderId="0" xfId="0" applyFont="1" applyFill="1" applyBorder="1" applyAlignment="1" applyProtection="1"/>
    <xf numFmtId="0" fontId="0" fillId="0" borderId="0" xfId="0" applyBorder="1" applyAlignment="1"/>
    <xf numFmtId="0" fontId="19" fillId="5" borderId="0" xfId="0" applyFont="1" applyFill="1" applyBorder="1" applyAlignment="1" applyProtection="1">
      <alignment horizontal="left"/>
    </xf>
    <xf numFmtId="0" fontId="14" fillId="0" borderId="0" xfId="0" applyFont="1" applyBorder="1" applyAlignment="1">
      <alignment horizontal="left"/>
    </xf>
    <xf numFmtId="164" fontId="9" fillId="5" borderId="0" xfId="0" applyNumberFormat="1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>
      <alignment horizontal="right"/>
    </xf>
    <xf numFmtId="0" fontId="0" fillId="5" borderId="0" xfId="0" applyFill="1" applyAlignment="1"/>
    <xf numFmtId="0" fontId="31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Alignment="1">
      <alignment horizontal="left"/>
    </xf>
    <xf numFmtId="164" fontId="7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/>
    </xf>
    <xf numFmtId="3" fontId="48" fillId="0" borderId="7" xfId="0" applyNumberFormat="1" applyFont="1" applyBorder="1" applyAlignment="1" applyProtection="1">
      <alignment horizontal="right"/>
      <protection locked="0"/>
    </xf>
    <xf numFmtId="164" fontId="4" fillId="0" borderId="7" xfId="0" applyNumberFormat="1" applyFont="1" applyBorder="1" applyAlignment="1" applyProtection="1">
      <alignment horizontal="center"/>
    </xf>
    <xf numFmtId="164" fontId="19" fillId="0" borderId="2" xfId="0" applyNumberFormat="1" applyFont="1" applyBorder="1" applyAlignment="1" applyProtection="1"/>
    <xf numFmtId="164" fontId="4" fillId="0" borderId="2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left" indent="1"/>
    </xf>
    <xf numFmtId="0" fontId="14" fillId="0" borderId="2" xfId="0" applyFont="1" applyBorder="1"/>
    <xf numFmtId="0" fontId="28" fillId="0" borderId="2" xfId="0" applyFont="1" applyBorder="1" applyAlignment="1"/>
    <xf numFmtId="0" fontId="4" fillId="0" borderId="2" xfId="0" applyFont="1" applyBorder="1" applyAlignment="1" applyProtection="1">
      <alignment horizontal="right"/>
    </xf>
    <xf numFmtId="164" fontId="19" fillId="0" borderId="2" xfId="0" applyNumberFormat="1" applyFont="1" applyBorder="1" applyAlignment="1" applyProtection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12" fillId="0" borderId="2" xfId="0" applyFont="1" applyBorder="1"/>
    <xf numFmtId="0" fontId="19" fillId="0" borderId="2" xfId="0" applyFont="1" applyBorder="1" applyAlignment="1" applyProtection="1">
      <alignment horizontal="right"/>
    </xf>
    <xf numFmtId="1" fontId="42" fillId="3" borderId="1" xfId="0" applyNumberFormat="1" applyFont="1" applyFill="1" applyBorder="1" applyAlignment="1" applyProtection="1">
      <alignment horizontal="center" vertical="top"/>
      <protection locked="0"/>
    </xf>
    <xf numFmtId="1" fontId="27" fillId="3" borderId="1" xfId="0" applyNumberFormat="1" applyFont="1" applyFill="1" applyBorder="1" applyAlignment="1" applyProtection="1">
      <alignment horizontal="center" vertical="top"/>
    </xf>
    <xf numFmtId="1" fontId="44" fillId="3" borderId="1" xfId="0" applyNumberFormat="1" applyFont="1" applyFill="1" applyBorder="1" applyAlignment="1" applyProtection="1">
      <alignment vertical="top"/>
    </xf>
    <xf numFmtId="164" fontId="4" fillId="3" borderId="1" xfId="0" applyNumberFormat="1" applyFont="1" applyFill="1" applyBorder="1" applyAlignment="1" applyProtection="1">
      <alignment horizontal="center" vertical="top"/>
    </xf>
    <xf numFmtId="1" fontId="42" fillId="2" borderId="1" xfId="0" applyNumberFormat="1" applyFont="1" applyFill="1" applyBorder="1" applyAlignment="1" applyProtection="1">
      <alignment horizontal="center" vertical="top"/>
      <protection locked="0"/>
    </xf>
    <xf numFmtId="1" fontId="27" fillId="2" borderId="1" xfId="0" applyNumberFormat="1" applyFont="1" applyFill="1" applyBorder="1" applyAlignment="1" applyProtection="1">
      <alignment horizontal="center" vertical="top"/>
    </xf>
    <xf numFmtId="1" fontId="44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 applyProtection="1">
      <alignment horizontal="left" vertical="top" indent="1"/>
    </xf>
    <xf numFmtId="0" fontId="12" fillId="0" borderId="7" xfId="0" applyFont="1" applyBorder="1"/>
    <xf numFmtId="0" fontId="44" fillId="3" borderId="1" xfId="0" applyFont="1" applyFill="1" applyBorder="1" applyAlignment="1" applyProtection="1">
      <alignment horizontal="left" vertical="top" wrapText="1"/>
      <protection locked="0"/>
    </xf>
    <xf numFmtId="0" fontId="50" fillId="3" borderId="1" xfId="0" applyFont="1" applyFill="1" applyBorder="1" applyAlignment="1" applyProtection="1">
      <alignment horizontal="left" vertical="top" wrapText="1"/>
      <protection locked="0"/>
    </xf>
    <xf numFmtId="164" fontId="44" fillId="3" borderId="1" xfId="0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horizontal="left" vertical="top" indent="1"/>
    </xf>
    <xf numFmtId="0" fontId="12" fillId="0" borderId="0" xfId="0" applyFont="1"/>
    <xf numFmtId="0" fontId="44" fillId="2" borderId="1" xfId="0" applyFont="1" applyFill="1" applyBorder="1" applyAlignment="1" applyProtection="1">
      <alignment horizontal="left" vertical="top" wrapText="1"/>
      <protection locked="0"/>
    </xf>
    <xf numFmtId="0" fontId="50" fillId="2" borderId="1" xfId="0" applyFont="1" applyFill="1" applyBorder="1" applyAlignment="1" applyProtection="1">
      <alignment horizontal="left" vertical="top" wrapText="1"/>
      <protection locked="0"/>
    </xf>
    <xf numFmtId="164" fontId="44" fillId="2" borderId="1" xfId="0" applyNumberFormat="1" applyFont="1" applyFill="1" applyBorder="1" applyAlignment="1" applyProtection="1">
      <alignment horizontal="right" vertical="top"/>
      <protection locked="0"/>
    </xf>
    <xf numFmtId="0" fontId="13" fillId="3" borderId="0" xfId="0" applyFont="1" applyFill="1" applyBorder="1" applyAlignment="1" applyProtection="1">
      <alignment horizontal="center"/>
    </xf>
    <xf numFmtId="0" fontId="21" fillId="0" borderId="0" xfId="0" applyFont="1" applyAlignment="1"/>
    <xf numFmtId="0" fontId="7" fillId="3" borderId="0" xfId="0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9" fillId="3" borderId="0" xfId="0" applyFont="1" applyFill="1" applyBorder="1" applyAlignment="1" applyProtection="1">
      <alignment horizontal="center" wrapText="1"/>
    </xf>
    <xf numFmtId="0" fontId="14" fillId="0" borderId="0" xfId="0" applyFont="1" applyAlignment="1"/>
    <xf numFmtId="0" fontId="7" fillId="3" borderId="0" xfId="0" applyFont="1" applyFill="1" applyBorder="1" applyAlignment="1" applyProtection="1">
      <alignment horizontal="left" indent="1"/>
    </xf>
    <xf numFmtId="0" fontId="7" fillId="3" borderId="7" xfId="0" applyFont="1" applyFill="1" applyBorder="1" applyAlignment="1" applyProtection="1"/>
    <xf numFmtId="0" fontId="0" fillId="0" borderId="7" xfId="0" applyBorder="1"/>
    <xf numFmtId="0" fontId="7" fillId="3" borderId="7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center" wrapText="1"/>
    </xf>
    <xf numFmtId="0" fontId="7" fillId="3" borderId="7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48" fillId="0" borderId="7" xfId="0" applyFont="1" applyBorder="1" applyAlignment="1" applyProtection="1">
      <protection locked="0"/>
    </xf>
    <xf numFmtId="0" fontId="48" fillId="0" borderId="1" xfId="0" applyFont="1" applyBorder="1" applyAlignment="1" applyProtection="1">
      <protection locked="0"/>
    </xf>
    <xf numFmtId="0" fontId="0" fillId="0" borderId="1" xfId="0" applyBorder="1"/>
    <xf numFmtId="0" fontId="4" fillId="0" borderId="0" xfId="0" applyFont="1" applyFill="1" applyBorder="1" applyAlignment="1" applyProtection="1"/>
    <xf numFmtId="0" fontId="0" fillId="0" borderId="0" xfId="0" applyAlignment="1" applyProtection="1"/>
    <xf numFmtId="0" fontId="9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horizontal="center"/>
    </xf>
    <xf numFmtId="0" fontId="14" fillId="0" borderId="0" xfId="0" applyFont="1"/>
    <xf numFmtId="1" fontId="19" fillId="5" borderId="0" xfId="0" applyNumberFormat="1" applyFont="1" applyFill="1" applyBorder="1" applyAlignment="1" applyProtection="1">
      <alignment horizontal="right"/>
    </xf>
    <xf numFmtId="1" fontId="4" fillId="5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1" fillId="5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distributed"/>
    </xf>
    <xf numFmtId="0" fontId="4" fillId="0" borderId="2" xfId="0" applyFont="1" applyFill="1" applyBorder="1" applyAlignment="1" applyProtection="1"/>
    <xf numFmtId="0" fontId="0" fillId="0" borderId="2" xfId="0" applyBorder="1" applyAlignment="1" applyProtection="1"/>
    <xf numFmtId="0" fontId="7" fillId="0" borderId="2" xfId="0" applyFont="1" applyBorder="1" applyAlignment="1" applyProtection="1"/>
    <xf numFmtId="0" fontId="2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</xf>
    <xf numFmtId="0" fontId="12" fillId="0" borderId="2" xfId="0" applyFont="1" applyBorder="1" applyAlignment="1">
      <alignment horizontal="right"/>
    </xf>
    <xf numFmtId="0" fontId="4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top"/>
    </xf>
    <xf numFmtId="0" fontId="44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Border="1" applyAlignment="1" applyProtection="1"/>
    <xf numFmtId="0" fontId="44" fillId="0" borderId="7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5" fillId="0" borderId="7" xfId="0" applyFont="1" applyBorder="1" applyAlignment="1" applyProtection="1">
      <protection locked="0"/>
    </xf>
    <xf numFmtId="0" fontId="45" fillId="0" borderId="1" xfId="0" applyFont="1" applyBorder="1" applyAlignment="1" applyProtection="1">
      <protection locked="0"/>
    </xf>
    <xf numFmtId="0" fontId="0" fillId="0" borderId="0" xfId="0" applyAlignment="1" applyProtection="1">
      <alignment horizontal="left" vertical="top"/>
    </xf>
    <xf numFmtId="0" fontId="44" fillId="0" borderId="1" xfId="0" applyFont="1" applyBorder="1" applyAlignment="1" applyProtection="1"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44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42" fillId="0" borderId="7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/>
    <xf numFmtId="0" fontId="44" fillId="0" borderId="11" xfId="0" applyFont="1" applyBorder="1" applyAlignment="1" applyProtection="1"/>
    <xf numFmtId="0" fontId="44" fillId="0" borderId="11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4" fillId="0" borderId="12" xfId="0" applyFont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47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43" fillId="0" borderId="7" xfId="0" applyFont="1" applyBorder="1" applyAlignment="1" applyProtection="1">
      <protection locked="0"/>
    </xf>
    <xf numFmtId="0" fontId="31" fillId="0" borderId="0" xfId="0" applyFont="1" applyBorder="1" applyAlignment="1" applyProtection="1">
      <alignment wrapText="1"/>
    </xf>
    <xf numFmtId="0" fontId="43" fillId="0" borderId="7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43" fillId="0" borderId="11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49" fontId="13" fillId="0" borderId="10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>
      <alignment horizontal="center"/>
    </xf>
    <xf numFmtId="0" fontId="0" fillId="0" borderId="5" xfId="0" applyBorder="1" applyAlignment="1" applyProtection="1"/>
    <xf numFmtId="1" fontId="19" fillId="5" borderId="0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49" fontId="13" fillId="0" borderId="4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Border="1" applyAlignment="1" applyProtection="1"/>
    <xf numFmtId="0" fontId="11" fillId="0" borderId="0" xfId="0" applyFont="1" applyAlignment="1"/>
    <xf numFmtId="0" fontId="1" fillId="0" borderId="2" xfId="0" applyFont="1" applyBorder="1" applyAlignment="1" applyProtection="1"/>
    <xf numFmtId="49" fontId="13" fillId="0" borderId="2" xfId="0" applyNumberFormat="1" applyFont="1" applyFill="1" applyBorder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47" fillId="0" borderId="8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46" fillId="0" borderId="8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/>
    </xf>
    <xf numFmtId="0" fontId="49" fillId="0" borderId="7" xfId="0" applyFont="1" applyBorder="1" applyAlignment="1" applyProtection="1">
      <protection locked="0"/>
    </xf>
    <xf numFmtId="1" fontId="4" fillId="5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40" fillId="0" borderId="0" xfId="0" applyFont="1" applyBorder="1" applyAlignment="1" applyProtection="1"/>
    <xf numFmtId="0" fontId="0" fillId="0" borderId="5" xfId="0" applyBorder="1" applyAlignment="1"/>
    <xf numFmtId="0" fontId="7" fillId="3" borderId="0" xfId="0" applyFont="1" applyFill="1" applyBorder="1" applyAlignment="1" applyProtection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19" fillId="3" borderId="0" xfId="0" applyFont="1" applyFill="1" applyBorder="1" applyAlignment="1" applyProtection="1">
      <alignment horizontal="center"/>
    </xf>
    <xf numFmtId="1" fontId="44" fillId="2" borderId="7" xfId="0" applyNumberFormat="1" applyFont="1" applyFill="1" applyBorder="1" applyAlignment="1" applyProtection="1">
      <alignment vertical="top"/>
    </xf>
    <xf numFmtId="0" fontId="12" fillId="0" borderId="0" xfId="0" applyFont="1" applyAlignment="1">
      <alignment horizontal="left" indent="1"/>
    </xf>
    <xf numFmtId="0" fontId="0" fillId="0" borderId="7" xfId="0" applyBorder="1" applyAlignment="1"/>
    <xf numFmtId="0" fontId="4" fillId="3" borderId="0" xfId="0" applyFont="1" applyFill="1" applyBorder="1" applyAlignment="1" applyProtection="1">
      <alignment horizontal="center" wrapText="1"/>
    </xf>
    <xf numFmtId="1" fontId="44" fillId="3" borderId="7" xfId="0" applyNumberFormat="1" applyFont="1" applyFill="1" applyBorder="1" applyAlignment="1" applyProtection="1">
      <alignment vertical="top"/>
    </xf>
    <xf numFmtId="1" fontId="44" fillId="3" borderId="0" xfId="0" applyNumberFormat="1" applyFont="1" applyFill="1" applyBorder="1" applyAlignment="1" applyProtection="1">
      <alignment vertical="top"/>
    </xf>
    <xf numFmtId="164" fontId="4" fillId="3" borderId="2" xfId="0" applyNumberFormat="1" applyFont="1" applyFill="1" applyBorder="1" applyAlignment="1" applyProtection="1">
      <alignment horizontal="center" vertical="top"/>
    </xf>
    <xf numFmtId="1" fontId="27" fillId="3" borderId="2" xfId="0" applyNumberFormat="1" applyFont="1" applyFill="1" applyBorder="1" applyAlignment="1" applyProtection="1">
      <alignment horizontal="center" vertical="top"/>
    </xf>
    <xf numFmtId="1" fontId="42" fillId="3" borderId="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2" fillId="0" borderId="2" xfId="0" applyFont="1" applyBorder="1" applyAlignment="1"/>
    <xf numFmtId="0" fontId="14" fillId="0" borderId="2" xfId="0" applyFont="1" applyBorder="1" applyAlignment="1"/>
    <xf numFmtId="0" fontId="31" fillId="0" borderId="0" xfId="0" applyFont="1" applyBorder="1" applyAlignment="1" applyProtection="1"/>
    <xf numFmtId="164" fontId="44" fillId="3" borderId="2" xfId="0" applyNumberFormat="1" applyFont="1" applyFill="1" applyBorder="1" applyAlignment="1" applyProtection="1">
      <alignment horizontal="right" vertical="top"/>
      <protection locked="0"/>
    </xf>
    <xf numFmtId="164" fontId="31" fillId="0" borderId="0" xfId="0" applyNumberFormat="1" applyFont="1" applyBorder="1" applyAlignment="1" applyProtection="1">
      <alignment vertical="center"/>
    </xf>
    <xf numFmtId="165" fontId="48" fillId="0" borderId="0" xfId="0" applyNumberFormat="1" applyFont="1" applyBorder="1" applyAlignment="1" applyProtection="1">
      <alignment horizontal="right" vertical="center"/>
      <protection locked="0"/>
    </xf>
    <xf numFmtId="0" fontId="19" fillId="5" borderId="0" xfId="0" applyFont="1" applyFill="1" applyBorder="1" applyAlignment="1" applyProtection="1"/>
    <xf numFmtId="0" fontId="14" fillId="0" borderId="0" xfId="0" applyFont="1" applyBorder="1" applyAlignment="1"/>
    <xf numFmtId="0" fontId="12" fillId="0" borderId="0" xfId="0" applyFont="1" applyBorder="1" applyAlignment="1">
      <alignment horizontal="left" indent="1"/>
    </xf>
    <xf numFmtId="0" fontId="44" fillId="3" borderId="2" xfId="0" applyFont="1" applyFill="1" applyBorder="1" applyAlignment="1" applyProtection="1">
      <alignment horizontal="left" vertical="top" wrapText="1"/>
      <protection locked="0"/>
    </xf>
    <xf numFmtId="0" fontId="50" fillId="3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horizontal="left" indent="1"/>
    </xf>
    <xf numFmtId="0" fontId="0" fillId="0" borderId="2" xfId="0" applyBorder="1" applyAlignment="1"/>
    <xf numFmtId="0" fontId="24" fillId="0" borderId="0" xfId="0" applyFont="1" applyAlignment="1"/>
    <xf numFmtId="0" fontId="13" fillId="0" borderId="0" xfId="0" applyFont="1" applyBorder="1" applyAlignment="1" applyProtection="1">
      <alignment horizontal="right"/>
    </xf>
    <xf numFmtId="0" fontId="0" fillId="0" borderId="12" xfId="0" applyBorder="1" applyAlignment="1"/>
    <xf numFmtId="49" fontId="44" fillId="0" borderId="7" xfId="0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2" xfId="0" applyBorder="1" applyAlignment="1" applyProtection="1"/>
    <xf numFmtId="0" fontId="14" fillId="0" borderId="0" xfId="0" applyFont="1" applyBorder="1" applyAlignment="1" applyProtection="1"/>
    <xf numFmtId="0" fontId="0" fillId="5" borderId="0" xfId="0" applyFill="1" applyAlignment="1" applyProtection="1"/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54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indent="1"/>
    </xf>
    <xf numFmtId="0" fontId="28" fillId="0" borderId="2" xfId="0" applyFont="1" applyBorder="1" applyAlignment="1" applyProtection="1"/>
    <xf numFmtId="0" fontId="12" fillId="0" borderId="2" xfId="0" applyFont="1" applyBorder="1" applyAlignment="1" applyProtection="1"/>
    <xf numFmtId="0" fontId="19" fillId="0" borderId="2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indent="1"/>
    </xf>
    <xf numFmtId="0" fontId="44" fillId="3" borderId="2" xfId="0" applyNumberFormat="1" applyFon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" fontId="27" fillId="3" borderId="1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left" indent="1"/>
    </xf>
    <xf numFmtId="0" fontId="44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1" fontId="27" fillId="2" borderId="1" xfId="0" applyNumberFormat="1" applyFont="1" applyFill="1" applyBorder="1" applyAlignment="1" applyProtection="1">
      <alignment horizontal="center" vertical="top"/>
      <protection locked="0"/>
    </xf>
    <xf numFmtId="0" fontId="44" fillId="3" borderId="1" xfId="0" applyNumberFormat="1" applyFont="1" applyFill="1" applyBorder="1" applyAlignment="1" applyProtection="1">
      <alignment horizontal="right" vertical="top"/>
      <protection locked="0"/>
    </xf>
    <xf numFmtId="0" fontId="0" fillId="0" borderId="7" xfId="0" applyBorder="1" applyAlignment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vertical="top"/>
    </xf>
    <xf numFmtId="0" fontId="42" fillId="0" borderId="7" xfId="0" applyFont="1" applyFill="1" applyBorder="1" applyAlignment="1" applyProtection="1">
      <alignment horizontal="left"/>
    </xf>
    <xf numFmtId="0" fontId="53" fillId="0" borderId="7" xfId="0" applyFont="1" applyBorder="1" applyAlignment="1" applyProtection="1">
      <protection locked="0"/>
    </xf>
    <xf numFmtId="1" fontId="4" fillId="0" borderId="7" xfId="0" applyNumberFormat="1" applyFont="1" applyFill="1" applyBorder="1" applyAlignment="1" applyProtection="1"/>
    <xf numFmtId="0" fontId="0" fillId="0" borderId="7" xfId="0" applyFill="1" applyBorder="1" applyAlignment="1" applyProtection="1"/>
    <xf numFmtId="0" fontId="14" fillId="0" borderId="0" xfId="0" applyFont="1" applyAlignment="1" applyProtection="1"/>
  </cellXfs>
  <cellStyles count="2">
    <cellStyle name="Standard" xfId="0" builtinId="0"/>
    <cellStyle name="Standard 2" xfId="1"/>
  </cellStyles>
  <dxfs count="4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50"/>
  <sheetViews>
    <sheetView showGridLines="0" showZeros="0" tabSelected="1" zoomScale="110" zoomScaleNormal="110" workbookViewId="0">
      <selection activeCell="T4" sqref="T4:AQ4"/>
    </sheetView>
  </sheetViews>
  <sheetFormatPr baseColWidth="10" defaultColWidth="0.85546875" defaultRowHeight="12.75" x14ac:dyDescent="0.2"/>
  <cols>
    <col min="1" max="1" width="0.5703125" style="3" customWidth="1"/>
    <col min="2" max="2" width="2.140625" style="3" customWidth="1"/>
    <col min="3" max="34" width="0.85546875" style="3" customWidth="1"/>
    <col min="35" max="35" width="1.7109375" style="3" customWidth="1"/>
    <col min="36" max="48" width="0.85546875" style="3" customWidth="1"/>
    <col min="49" max="51" width="1.140625" style="3" customWidth="1"/>
    <col min="52" max="65" width="0.85546875" style="3" customWidth="1"/>
    <col min="66" max="66" width="2.140625" style="3" customWidth="1"/>
    <col min="67" max="96" width="0.7109375" style="3" customWidth="1"/>
    <col min="97" max="16384" width="0.85546875" style="3"/>
  </cols>
  <sheetData>
    <row r="1" spans="1:180" ht="39.950000000000003" customHeight="1" x14ac:dyDescent="0.2">
      <c r="A1" s="56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</row>
    <row r="2" spans="1:180" s="4" customFormat="1" ht="25.5" customHeight="1" thickBot="1" x14ac:dyDescent="0.25">
      <c r="A2" s="196"/>
      <c r="B2" s="197" t="s">
        <v>100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8" t="s">
        <v>1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199"/>
    </row>
    <row r="3" spans="1:180" ht="10.5" customHeight="1" thickTop="1" x14ac:dyDescent="0.25">
      <c r="A3" s="62"/>
      <c r="B3" s="20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2"/>
    </row>
    <row r="4" spans="1:180" ht="15" customHeight="1" x14ac:dyDescent="0.25">
      <c r="A4" s="62"/>
      <c r="B4" s="61" t="s">
        <v>2</v>
      </c>
      <c r="C4" s="62"/>
      <c r="D4" s="62"/>
      <c r="E4" s="62"/>
      <c r="F4" s="62"/>
      <c r="G4" s="62"/>
      <c r="H4" s="62"/>
      <c r="I4" s="84" t="s">
        <v>3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56"/>
      <c r="AS4" s="56"/>
      <c r="AT4" s="56"/>
      <c r="AU4" s="56"/>
      <c r="AV4" s="56"/>
      <c r="AW4" s="84" t="s">
        <v>4</v>
      </c>
      <c r="AX4" s="62"/>
      <c r="AY4" s="62"/>
      <c r="AZ4" s="62"/>
      <c r="BA4" s="62"/>
      <c r="BB4" s="62"/>
      <c r="BC4" s="62"/>
      <c r="BD4" s="62"/>
      <c r="BE4" s="62"/>
      <c r="BF4" s="56"/>
      <c r="BG4" s="56"/>
      <c r="BH4" s="192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93"/>
      <c r="CA4" s="84" t="s">
        <v>5</v>
      </c>
      <c r="CB4" s="62"/>
      <c r="CC4" s="62"/>
      <c r="CD4" s="62"/>
      <c r="CE4" s="62"/>
      <c r="CF4" s="62"/>
      <c r="CG4" s="62"/>
      <c r="CH4" s="62"/>
      <c r="CI4" s="62"/>
      <c r="CJ4" s="19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62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</row>
    <row r="5" spans="1:180" ht="15" customHeight="1" x14ac:dyDescent="0.25">
      <c r="A5" s="62"/>
      <c r="B5" s="189"/>
      <c r="C5" s="189"/>
      <c r="D5" s="189"/>
      <c r="E5" s="189"/>
      <c r="F5" s="189"/>
      <c r="G5" s="189"/>
      <c r="H5" s="189"/>
      <c r="I5" s="84" t="s">
        <v>6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19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56"/>
      <c r="AS5" s="56"/>
      <c r="AT5" s="56"/>
      <c r="AU5" s="56"/>
      <c r="AV5" s="56"/>
      <c r="AW5" s="84" t="s">
        <v>7</v>
      </c>
      <c r="AX5" s="62"/>
      <c r="AY5" s="62"/>
      <c r="AZ5" s="62"/>
      <c r="BA5" s="62"/>
      <c r="BB5" s="62"/>
      <c r="BC5" s="62"/>
      <c r="BD5" s="62"/>
      <c r="BE5" s="62"/>
      <c r="BF5" s="56"/>
      <c r="BG5" s="56"/>
      <c r="BH5" s="191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62"/>
      <c r="CA5" s="84" t="s">
        <v>8</v>
      </c>
      <c r="CB5" s="62"/>
      <c r="CC5" s="62"/>
      <c r="CD5" s="62"/>
      <c r="CE5" s="62"/>
      <c r="CF5" s="62"/>
      <c r="CG5" s="62"/>
      <c r="CH5" s="62"/>
      <c r="CI5" s="62"/>
      <c r="CJ5" s="195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62"/>
    </row>
    <row r="6" spans="1:180" ht="15" customHeight="1" x14ac:dyDescent="0.25">
      <c r="A6" s="62"/>
      <c r="B6" s="189"/>
      <c r="C6" s="189"/>
      <c r="D6" s="189"/>
      <c r="E6" s="189"/>
      <c r="F6" s="189"/>
      <c r="G6" s="189"/>
      <c r="H6" s="189"/>
      <c r="I6" s="84" t="s">
        <v>9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19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56"/>
      <c r="AS6" s="56"/>
      <c r="AT6" s="56"/>
      <c r="AU6" s="56"/>
      <c r="AV6" s="56"/>
      <c r="AW6" s="84" t="s">
        <v>10</v>
      </c>
      <c r="AX6" s="62"/>
      <c r="AY6" s="62"/>
      <c r="AZ6" s="62"/>
      <c r="BA6" s="62"/>
      <c r="BB6" s="62"/>
      <c r="BC6" s="62"/>
      <c r="BD6" s="62"/>
      <c r="BE6" s="62"/>
      <c r="BF6" s="56"/>
      <c r="BG6" s="56"/>
      <c r="BH6" s="191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62"/>
      <c r="CA6" s="84" t="s">
        <v>11</v>
      </c>
      <c r="CB6" s="62"/>
      <c r="CC6" s="62"/>
      <c r="CD6" s="62"/>
      <c r="CE6" s="62"/>
      <c r="CF6" s="62"/>
      <c r="CG6" s="62"/>
      <c r="CH6" s="62"/>
      <c r="CI6" s="62"/>
      <c r="CJ6" s="195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62"/>
    </row>
    <row r="7" spans="1:180" ht="8.25" customHeight="1" x14ac:dyDescent="0.2">
      <c r="A7" s="62"/>
      <c r="B7" s="5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</row>
    <row r="8" spans="1:180" ht="18" customHeight="1" x14ac:dyDescent="0.25">
      <c r="A8" s="62"/>
      <c r="B8" s="56"/>
      <c r="C8" s="62"/>
      <c r="D8" s="62"/>
      <c r="E8" s="62"/>
      <c r="F8" s="62"/>
      <c r="G8" s="62"/>
      <c r="H8" s="62"/>
      <c r="I8" s="84" t="s">
        <v>101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62"/>
    </row>
    <row r="9" spans="1:180" ht="18" customHeight="1" x14ac:dyDescent="0.25">
      <c r="A9" s="62"/>
      <c r="B9" s="62"/>
      <c r="C9" s="62"/>
      <c r="D9" s="62"/>
      <c r="E9" s="62"/>
      <c r="F9" s="62"/>
      <c r="G9" s="62"/>
      <c r="H9" s="62"/>
      <c r="I9" s="84" t="s">
        <v>13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62"/>
    </row>
    <row r="10" spans="1:180" ht="10.5" customHeight="1" x14ac:dyDescent="0.2">
      <c r="A10" s="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62"/>
    </row>
    <row r="11" spans="1:180" ht="15" customHeight="1" x14ac:dyDescent="0.25">
      <c r="A11" s="62"/>
      <c r="B11" s="184" t="s">
        <v>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185" t="s">
        <v>102</v>
      </c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</row>
    <row r="12" spans="1:180" s="10" customFormat="1" ht="22.5" customHeight="1" x14ac:dyDescent="0.3">
      <c r="A12" s="62"/>
      <c r="B12" s="186" t="s">
        <v>16</v>
      </c>
      <c r="C12" s="162"/>
      <c r="D12" s="162"/>
      <c r="E12" s="162"/>
      <c r="F12" s="162"/>
      <c r="G12" s="162"/>
      <c r="H12" s="162"/>
      <c r="I12" s="161" t="s">
        <v>103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82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8"/>
      <c r="BJ12" s="181" t="s">
        <v>104</v>
      </c>
      <c r="BK12" s="162"/>
      <c r="BL12" s="162"/>
      <c r="BM12" s="162"/>
      <c r="BN12" s="177"/>
      <c r="BO12" s="177"/>
      <c r="BP12" s="177"/>
      <c r="BQ12" s="63" t="s">
        <v>38</v>
      </c>
      <c r="BR12" s="63"/>
      <c r="BS12" s="63"/>
      <c r="BT12" s="63"/>
      <c r="BU12" s="181" t="s">
        <v>105</v>
      </c>
      <c r="BV12" s="162"/>
      <c r="BW12" s="162"/>
      <c r="BX12" s="162"/>
      <c r="BY12" s="162"/>
      <c r="BZ12" s="177"/>
      <c r="CA12" s="177"/>
      <c r="CB12" s="177"/>
      <c r="CC12" s="177"/>
      <c r="CD12" s="63" t="s">
        <v>38</v>
      </c>
      <c r="CE12" s="63"/>
      <c r="CF12" s="63"/>
      <c r="CG12" s="63"/>
      <c r="CI12" s="84" t="s">
        <v>106</v>
      </c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62"/>
    </row>
    <row r="13" spans="1:180" s="1" customFormat="1" ht="17.100000000000001" customHeight="1" x14ac:dyDescent="0.25">
      <c r="A13" s="62"/>
      <c r="B13" s="161"/>
      <c r="C13" s="162"/>
      <c r="D13" s="162"/>
      <c r="E13" s="162"/>
      <c r="F13" s="162"/>
      <c r="G13" s="162"/>
      <c r="H13" s="162"/>
      <c r="I13" s="161" t="s">
        <v>107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82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2"/>
      <c r="BJ13" s="181" t="s">
        <v>104</v>
      </c>
      <c r="BK13" s="162"/>
      <c r="BL13" s="162"/>
      <c r="BM13" s="162"/>
      <c r="BN13" s="177"/>
      <c r="BO13" s="177"/>
      <c r="BP13" s="177"/>
      <c r="BQ13" s="63" t="s">
        <v>38</v>
      </c>
      <c r="BR13" s="63"/>
      <c r="BS13" s="63"/>
      <c r="BT13" s="63"/>
      <c r="BU13" s="181" t="s">
        <v>105</v>
      </c>
      <c r="BV13" s="162"/>
      <c r="BW13" s="162"/>
      <c r="BX13" s="162"/>
      <c r="BY13" s="162"/>
      <c r="BZ13" s="177"/>
      <c r="CA13" s="177"/>
      <c r="CB13" s="177"/>
      <c r="CC13" s="177"/>
      <c r="CD13" s="63" t="s">
        <v>38</v>
      </c>
      <c r="CE13" s="63"/>
      <c r="CF13" s="63"/>
      <c r="CG13" s="63"/>
      <c r="CI13" s="178" t="s">
        <v>108</v>
      </c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62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s="1" customFormat="1" ht="17.100000000000001" customHeight="1" x14ac:dyDescent="0.25">
      <c r="A14" s="62"/>
      <c r="B14" s="162"/>
      <c r="C14" s="162"/>
      <c r="D14" s="162"/>
      <c r="E14" s="162"/>
      <c r="F14" s="162"/>
      <c r="G14" s="162"/>
      <c r="H14" s="162"/>
      <c r="I14" s="161" t="s">
        <v>109</v>
      </c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79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2"/>
      <c r="BJ14" s="181" t="s">
        <v>104</v>
      </c>
      <c r="BK14" s="162"/>
      <c r="BL14" s="162"/>
      <c r="BM14" s="162"/>
      <c r="BN14" s="177"/>
      <c r="BO14" s="177"/>
      <c r="BP14" s="177"/>
      <c r="BQ14" s="63" t="s">
        <v>38</v>
      </c>
      <c r="BR14" s="63"/>
      <c r="BS14" s="63"/>
      <c r="BT14" s="63"/>
      <c r="BU14" s="181" t="s">
        <v>105</v>
      </c>
      <c r="BV14" s="162"/>
      <c r="BW14" s="162"/>
      <c r="BX14" s="162"/>
      <c r="BY14" s="162"/>
      <c r="BZ14" s="177"/>
      <c r="CA14" s="177"/>
      <c r="CB14" s="177"/>
      <c r="CC14" s="177"/>
      <c r="CD14" s="63" t="s">
        <v>38</v>
      </c>
      <c r="CE14" s="63"/>
      <c r="CF14" s="63"/>
      <c r="CG14" s="63"/>
      <c r="CI14" s="170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62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s="1" customFormat="1" ht="17.100000000000001" customHeight="1" x14ac:dyDescent="0.25">
      <c r="A15" s="62"/>
      <c r="B15" s="162"/>
      <c r="C15" s="162"/>
      <c r="D15" s="162"/>
      <c r="E15" s="162"/>
      <c r="F15" s="162"/>
      <c r="G15" s="162"/>
      <c r="H15" s="162"/>
      <c r="I15" s="171" t="s">
        <v>110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52"/>
      <c r="BJ15" s="173" t="s">
        <v>104</v>
      </c>
      <c r="BK15" s="172"/>
      <c r="BL15" s="172"/>
      <c r="BM15" s="172"/>
      <c r="BN15" s="174">
        <f>IF(OR(BN12=0,COUNT(BN13:BP14)=0),0,SUM(BN12,-BN13,BN14))</f>
        <v>0</v>
      </c>
      <c r="BO15" s="174"/>
      <c r="BP15" s="174"/>
      <c r="BQ15" s="175" t="s">
        <v>38</v>
      </c>
      <c r="BR15" s="175"/>
      <c r="BS15" s="175"/>
      <c r="BT15" s="175"/>
      <c r="BU15" s="173" t="s">
        <v>105</v>
      </c>
      <c r="BV15" s="172"/>
      <c r="BW15" s="172"/>
      <c r="BX15" s="172"/>
      <c r="BY15" s="172"/>
      <c r="BZ15" s="174">
        <f>IF(OR(BZ12=0,COUNT(BZ13:CC14)=0),0,SUM(BZ12,-BZ13,BZ14))</f>
        <v>0</v>
      </c>
      <c r="CA15" s="174"/>
      <c r="CB15" s="174"/>
      <c r="CC15" s="176"/>
      <c r="CD15" s="175" t="s">
        <v>38</v>
      </c>
      <c r="CE15" s="175"/>
      <c r="CF15" s="175"/>
      <c r="CG15" s="175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62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1" customFormat="1" ht="27" customHeight="1" x14ac:dyDescent="0.25">
      <c r="A16" s="62"/>
      <c r="B16" s="2"/>
      <c r="C16" s="2"/>
      <c r="D16" s="2"/>
      <c r="E16" s="2"/>
      <c r="F16" s="2"/>
      <c r="G16" s="2"/>
      <c r="H16" s="2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44"/>
      <c r="BK16" s="2"/>
      <c r="BL16" s="2"/>
      <c r="BM16" s="2"/>
      <c r="BN16" s="53"/>
      <c r="BO16" s="53"/>
      <c r="BP16" s="53"/>
      <c r="BQ16" s="51"/>
      <c r="BR16" s="51"/>
      <c r="BS16" s="51"/>
      <c r="BT16" s="51"/>
      <c r="BU16" s="44"/>
      <c r="BV16" s="2"/>
      <c r="BW16" s="2"/>
      <c r="BX16" s="2"/>
      <c r="BY16" s="2"/>
      <c r="BZ16" s="53"/>
      <c r="CA16" s="53"/>
      <c r="CB16" s="53"/>
      <c r="CC16" s="54"/>
      <c r="CD16" s="51"/>
      <c r="CE16" s="51"/>
      <c r="CF16" s="51"/>
      <c r="CG16" s="51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62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s="1" customFormat="1" ht="3.75" customHeight="1" x14ac:dyDescent="0.25">
      <c r="A17" s="62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62"/>
      <c r="DC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s="1" customFormat="1" ht="18" x14ac:dyDescent="0.35">
      <c r="A18" s="62"/>
      <c r="B18" s="163" t="s">
        <v>34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1" t="s">
        <v>111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2" t="s">
        <v>36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164" t="s">
        <v>112</v>
      </c>
      <c r="AW18" s="165"/>
      <c r="AX18" s="165"/>
      <c r="AY18" s="165"/>
      <c r="AZ18" s="165"/>
      <c r="BA18" s="166">
        <f>IF(ISERROR(MAX(BN15,BZ15)),0,MAX(BN15,BZ15))</f>
        <v>0</v>
      </c>
      <c r="BB18" s="166"/>
      <c r="BC18" s="166"/>
      <c r="BD18" s="166"/>
      <c r="BE18" s="167" t="s">
        <v>38</v>
      </c>
      <c r="BF18" s="168"/>
      <c r="BG18" s="168"/>
      <c r="BH18" s="168"/>
      <c r="BI18" s="79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62"/>
      <c r="DF18" s="3"/>
      <c r="DG18" s="3"/>
      <c r="DH18" s="3"/>
      <c r="DI18" s="3"/>
      <c r="DJ18" s="3"/>
      <c r="DK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s="24" customFormat="1" ht="7.5" customHeight="1" x14ac:dyDescent="0.2">
      <c r="A19" s="62"/>
      <c r="B19" s="169" t="s">
        <v>39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79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62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</row>
    <row r="20" spans="1:180" s="25" customFormat="1" ht="10.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79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62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80" ht="20.100000000000001" customHeight="1" x14ac:dyDescent="0.25">
      <c r="A21" s="62"/>
      <c r="B21" s="63" t="s">
        <v>40</v>
      </c>
      <c r="C21" s="62"/>
      <c r="D21" s="62"/>
      <c r="E21" s="62"/>
      <c r="F21" s="62"/>
      <c r="G21" s="62"/>
      <c r="H21" s="62"/>
      <c r="I21" s="158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62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80" ht="20.100000000000001" customHeight="1" x14ac:dyDescent="0.25">
      <c r="A22" s="62"/>
      <c r="B22" s="56"/>
      <c r="C22" s="62"/>
      <c r="D22" s="62"/>
      <c r="E22" s="62"/>
      <c r="F22" s="62"/>
      <c r="G22" s="62"/>
      <c r="H22" s="62"/>
      <c r="I22" s="159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62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80" ht="20.100000000000001" customHeight="1" x14ac:dyDescent="0.25">
      <c r="A23" s="62"/>
      <c r="B23" s="84"/>
      <c r="C23" s="62"/>
      <c r="D23" s="62"/>
      <c r="E23" s="62"/>
      <c r="F23" s="62"/>
      <c r="G23" s="62"/>
      <c r="H23" s="62"/>
      <c r="I23" s="159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62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80" s="1" customFormat="1" ht="9" customHeight="1" x14ac:dyDescent="0.2">
      <c r="A24" s="62"/>
      <c r="B24" s="15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s="1" customFormat="1" ht="15" customHeight="1" x14ac:dyDescent="0.3">
      <c r="A25" s="62"/>
      <c r="B25" s="153" t="s">
        <v>41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154" t="s">
        <v>42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</row>
    <row r="26" spans="1:180" s="1" customFormat="1" ht="18.75" customHeight="1" x14ac:dyDescent="0.25">
      <c r="A26" s="62"/>
      <c r="B26" s="155" t="s">
        <v>113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156" t="s">
        <v>44</v>
      </c>
      <c r="BJ26" s="62"/>
      <c r="BK26" s="62"/>
      <c r="BL26" s="62"/>
      <c r="BM26" s="62"/>
      <c r="BN26" s="62"/>
      <c r="BO26" s="157" t="s">
        <v>45</v>
      </c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</row>
    <row r="27" spans="1:180" s="1" customFormat="1" ht="12" customHeight="1" x14ac:dyDescent="0.3">
      <c r="A27" s="62"/>
      <c r="B27" s="14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149" t="s">
        <v>46</v>
      </c>
      <c r="BJ27" s="141"/>
      <c r="BK27" s="141"/>
      <c r="BL27" s="141"/>
      <c r="BM27" s="141"/>
      <c r="BN27" s="141"/>
      <c r="BO27" s="149" t="s">
        <v>114</v>
      </c>
      <c r="BP27" s="141"/>
      <c r="BQ27" s="141"/>
      <c r="BR27" s="141"/>
      <c r="BS27" s="141"/>
      <c r="BT27" s="141"/>
      <c r="BU27" s="149" t="s">
        <v>48</v>
      </c>
      <c r="BV27" s="141"/>
      <c r="BW27" s="141"/>
      <c r="BX27" s="141"/>
      <c r="BY27" s="141"/>
      <c r="BZ27" s="141"/>
      <c r="CA27" s="149" t="s">
        <v>49</v>
      </c>
      <c r="CB27" s="141"/>
      <c r="CC27" s="141"/>
      <c r="CD27" s="141"/>
      <c r="CE27" s="141"/>
      <c r="CF27" s="141"/>
      <c r="CG27" s="150" t="s">
        <v>50</v>
      </c>
      <c r="CH27" s="151"/>
      <c r="CI27" s="151"/>
      <c r="CJ27" s="151"/>
      <c r="CK27" s="136" t="s">
        <v>51</v>
      </c>
      <c r="CL27" s="137"/>
      <c r="CM27" s="137"/>
      <c r="CN27" s="137"/>
      <c r="CO27" s="138" t="s">
        <v>52</v>
      </c>
      <c r="CP27" s="139"/>
      <c r="CQ27" s="139"/>
      <c r="CR27" s="139"/>
      <c r="CS27" s="140" t="s">
        <v>115</v>
      </c>
      <c r="CT27" s="141"/>
      <c r="CU27" s="141"/>
      <c r="CV27" s="141"/>
      <c r="CW27" s="141"/>
      <c r="CX27" s="141"/>
      <c r="CY27" s="141"/>
      <c r="CZ27" s="141"/>
      <c r="DA27" s="141"/>
      <c r="DB27" s="62"/>
    </row>
    <row r="28" spans="1:180" ht="12" customHeight="1" x14ac:dyDescent="0.25">
      <c r="A28" s="62"/>
      <c r="B28" s="142" t="s">
        <v>54</v>
      </c>
      <c r="C28" s="62"/>
      <c r="D28" s="62"/>
      <c r="E28" s="62"/>
      <c r="F28" s="62"/>
      <c r="G28" s="62"/>
      <c r="H28" s="62"/>
      <c r="I28" s="143" t="s">
        <v>55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 t="s">
        <v>56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 t="s">
        <v>57</v>
      </c>
      <c r="BJ28" s="127"/>
      <c r="BK28" s="127"/>
      <c r="BL28" s="127"/>
      <c r="BM28" s="127"/>
      <c r="BN28" s="127"/>
      <c r="BO28" s="147" t="s">
        <v>58</v>
      </c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62"/>
    </row>
    <row r="29" spans="1:180" ht="39.950000000000003" customHeight="1" x14ac:dyDescent="0.2">
      <c r="A29" s="62"/>
      <c r="B29" s="131">
        <v>1</v>
      </c>
      <c r="C29" s="132"/>
      <c r="D29" s="132"/>
      <c r="E29" s="132"/>
      <c r="F29" s="132"/>
      <c r="G29" s="132"/>
      <c r="H29" s="132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5"/>
      <c r="BJ29" s="135"/>
      <c r="BK29" s="135"/>
      <c r="BL29" s="135"/>
      <c r="BM29" s="135"/>
      <c r="BN29" s="26" t="s">
        <v>59</v>
      </c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3" t="s">
        <v>60</v>
      </c>
      <c r="CH29" s="123"/>
      <c r="CI29" s="123"/>
      <c r="CJ29" s="123"/>
      <c r="CK29" s="123"/>
      <c r="CL29" s="123"/>
      <c r="CM29" s="122"/>
      <c r="CN29" s="122"/>
      <c r="CO29" s="122"/>
      <c r="CP29" s="122"/>
      <c r="CQ29" s="122"/>
      <c r="CR29" s="122"/>
      <c r="CS29" s="124">
        <f>SUM(CA29:CR29)</f>
        <v>0</v>
      </c>
      <c r="CT29" s="124"/>
      <c r="CU29" s="124"/>
      <c r="CV29" s="124"/>
      <c r="CW29" s="124"/>
      <c r="CX29" s="124"/>
      <c r="CY29" s="125" t="s">
        <v>38</v>
      </c>
      <c r="CZ29" s="125"/>
      <c r="DA29" s="125"/>
      <c r="DB29" s="62"/>
    </row>
    <row r="30" spans="1:180" ht="39.950000000000003" customHeight="1" x14ac:dyDescent="0.2">
      <c r="A30" s="62"/>
      <c r="B30" s="131">
        <v>2</v>
      </c>
      <c r="C30" s="132"/>
      <c r="D30" s="132"/>
      <c r="E30" s="132"/>
      <c r="F30" s="132"/>
      <c r="G30" s="132"/>
      <c r="H30" s="132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30"/>
      <c r="BJ30" s="130"/>
      <c r="BK30" s="130"/>
      <c r="BL30" s="130"/>
      <c r="BM30" s="130"/>
      <c r="BN30" s="27" t="s">
        <v>59</v>
      </c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9" t="s">
        <v>60</v>
      </c>
      <c r="CH30" s="119"/>
      <c r="CI30" s="119"/>
      <c r="CJ30" s="119"/>
      <c r="CK30" s="119"/>
      <c r="CL30" s="119"/>
      <c r="CM30" s="118"/>
      <c r="CN30" s="118"/>
      <c r="CO30" s="118"/>
      <c r="CP30" s="118"/>
      <c r="CQ30" s="118"/>
      <c r="CR30" s="118"/>
      <c r="CS30" s="120">
        <f>SUM(CA30:CR30)</f>
        <v>0</v>
      </c>
      <c r="CT30" s="120"/>
      <c r="CU30" s="120"/>
      <c r="CV30" s="120"/>
      <c r="CW30" s="120"/>
      <c r="CX30" s="120"/>
      <c r="CY30" s="121" t="s">
        <v>38</v>
      </c>
      <c r="CZ30" s="121"/>
      <c r="DA30" s="121"/>
      <c r="DB30" s="62"/>
    </row>
    <row r="31" spans="1:180" ht="39.950000000000003" customHeight="1" x14ac:dyDescent="0.2">
      <c r="A31" s="62"/>
      <c r="B31" s="131">
        <v>3</v>
      </c>
      <c r="C31" s="132"/>
      <c r="D31" s="132"/>
      <c r="E31" s="132"/>
      <c r="F31" s="132"/>
      <c r="G31" s="132"/>
      <c r="H31" s="132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5"/>
      <c r="BJ31" s="135"/>
      <c r="BK31" s="135"/>
      <c r="BL31" s="135"/>
      <c r="BM31" s="135"/>
      <c r="BN31" s="26" t="s">
        <v>59</v>
      </c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3" t="s">
        <v>60</v>
      </c>
      <c r="CH31" s="123"/>
      <c r="CI31" s="123"/>
      <c r="CJ31" s="123"/>
      <c r="CK31" s="123"/>
      <c r="CL31" s="123"/>
      <c r="CM31" s="122"/>
      <c r="CN31" s="122"/>
      <c r="CO31" s="122"/>
      <c r="CP31" s="122"/>
      <c r="CQ31" s="122"/>
      <c r="CR31" s="122"/>
      <c r="CS31" s="124">
        <f>SUM(CA31:CR31)</f>
        <v>0</v>
      </c>
      <c r="CT31" s="124"/>
      <c r="CU31" s="124"/>
      <c r="CV31" s="124"/>
      <c r="CW31" s="124"/>
      <c r="CX31" s="124"/>
      <c r="CY31" s="125" t="s">
        <v>38</v>
      </c>
      <c r="CZ31" s="125"/>
      <c r="DA31" s="125"/>
      <c r="DB31" s="62"/>
    </row>
    <row r="32" spans="1:180" ht="39.950000000000003" customHeight="1" x14ac:dyDescent="0.2">
      <c r="A32" s="62"/>
      <c r="B32" s="126">
        <v>4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0"/>
      <c r="BJ32" s="130"/>
      <c r="BK32" s="130"/>
      <c r="BL32" s="130"/>
      <c r="BM32" s="130"/>
      <c r="BN32" s="28" t="s">
        <v>59</v>
      </c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9" t="s">
        <v>60</v>
      </c>
      <c r="CH32" s="119"/>
      <c r="CI32" s="119"/>
      <c r="CJ32" s="119"/>
      <c r="CK32" s="119"/>
      <c r="CL32" s="119"/>
      <c r="CM32" s="118"/>
      <c r="CN32" s="118"/>
      <c r="CO32" s="118"/>
      <c r="CP32" s="118"/>
      <c r="CQ32" s="118"/>
      <c r="CR32" s="118"/>
      <c r="CS32" s="120">
        <f>SUM(CA32:CR32)</f>
        <v>0</v>
      </c>
      <c r="CT32" s="120"/>
      <c r="CU32" s="120"/>
      <c r="CV32" s="120"/>
      <c r="CW32" s="120"/>
      <c r="CX32" s="120"/>
      <c r="CY32" s="121" t="s">
        <v>38</v>
      </c>
      <c r="CZ32" s="121"/>
      <c r="DA32" s="121"/>
      <c r="DB32" s="62"/>
    </row>
    <row r="33" spans="1:180" ht="15.75" x14ac:dyDescent="0.3">
      <c r="A33" s="62"/>
      <c r="B33" s="110" t="s">
        <v>61</v>
      </c>
      <c r="C33" s="111"/>
      <c r="D33" s="111"/>
      <c r="E33" s="111"/>
      <c r="F33" s="111"/>
      <c r="G33" s="111"/>
      <c r="H33" s="111"/>
      <c r="I33" s="112" t="s">
        <v>62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113" t="s">
        <v>116</v>
      </c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114">
        <f>SUM(BI29:BN32)</f>
        <v>0</v>
      </c>
      <c r="BJ33" s="114"/>
      <c r="BK33" s="114"/>
      <c r="BL33" s="114"/>
      <c r="BM33" s="114"/>
      <c r="BN33" s="115" t="s">
        <v>59</v>
      </c>
      <c r="BO33" s="116"/>
      <c r="BP33" s="117" t="s">
        <v>64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04">
        <f>IF(BI33&gt;0,-10*LOG(SUM(BI29*10^((ROUND(-CS29,1))/10),BI30*10^((ROUND(-CS30,1))/10),BI31*10^((ROUND(-CS31,1))/10),BI32*10^((ROUND(-CS32,1))/10))/BI33),0)</f>
        <v>0</v>
      </c>
      <c r="CT33" s="104"/>
      <c r="CU33" s="104"/>
      <c r="CV33" s="104"/>
      <c r="CW33" s="104"/>
      <c r="CX33" s="104"/>
      <c r="CY33" s="105" t="s">
        <v>38</v>
      </c>
      <c r="CZ33" s="105"/>
      <c r="DA33" s="105"/>
      <c r="DB33" s="62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1:180" s="29" customFormat="1" ht="12" hidden="1" customHeight="1" x14ac:dyDescent="0.2">
      <c r="A34" s="62"/>
      <c r="C34" s="30" t="s">
        <v>65</v>
      </c>
      <c r="D34" s="31"/>
      <c r="E34" s="31"/>
      <c r="F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Z34" s="31"/>
      <c r="BA34" s="31"/>
      <c r="BB34" s="31"/>
      <c r="BC34" s="31"/>
      <c r="BD34" s="31"/>
      <c r="BE34" s="31"/>
      <c r="BF34" s="31"/>
      <c r="BG34" s="31"/>
      <c r="BH34" s="31"/>
      <c r="BI34" s="32"/>
      <c r="BJ34" s="32"/>
      <c r="BK34" s="32"/>
      <c r="BL34" s="32"/>
      <c r="BM34" s="32"/>
      <c r="BN34" s="32"/>
      <c r="BO34" s="33"/>
      <c r="BP34" s="33"/>
      <c r="BQ34" s="33"/>
      <c r="BR34" s="33"/>
      <c r="BS34" s="33"/>
      <c r="BT34" s="33"/>
      <c r="BU34" s="34"/>
      <c r="BV34" s="34"/>
      <c r="BW34" s="34"/>
      <c r="BX34" s="34"/>
      <c r="BY34" s="34"/>
      <c r="BZ34" s="34"/>
      <c r="CA34" s="35"/>
      <c r="CB34" s="35"/>
      <c r="CC34" s="35"/>
      <c r="CD34" s="35"/>
      <c r="CE34" s="35"/>
      <c r="CF34" s="35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7"/>
      <c r="CU34" s="37"/>
      <c r="CV34" s="37"/>
      <c r="CW34" s="37"/>
      <c r="CX34" s="37"/>
      <c r="CY34" s="38"/>
      <c r="CZ34" s="38"/>
      <c r="DA34" s="39"/>
      <c r="DB34" s="62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80" ht="1.5" customHeight="1" x14ac:dyDescent="0.2">
      <c r="A35" s="62"/>
      <c r="B35" s="106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</row>
    <row r="36" spans="1:180" ht="11.25" customHeight="1" x14ac:dyDescent="0.25">
      <c r="A36" s="62"/>
      <c r="B36" s="40"/>
      <c r="C36" s="6"/>
      <c r="D36" s="6"/>
      <c r="E36" s="6"/>
      <c r="F36" s="6"/>
      <c r="G36" s="6"/>
      <c r="H36" s="6"/>
      <c r="I36" s="63" t="s">
        <v>117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56"/>
      <c r="BJ36" s="107" t="s">
        <v>67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1:180" s="41" customFormat="1" ht="11.25" customHeight="1" x14ac:dyDescent="0.3">
      <c r="A37" s="62"/>
      <c r="B37" s="7"/>
      <c r="C37" s="7"/>
      <c r="D37" s="7"/>
      <c r="E37" s="7"/>
      <c r="F37" s="7"/>
      <c r="G37" s="7"/>
      <c r="H37" s="7"/>
      <c r="I37" s="84" t="s">
        <v>68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108" t="s">
        <v>69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109" t="s">
        <v>118</v>
      </c>
      <c r="AV37" s="62"/>
      <c r="AW37" s="62"/>
      <c r="AX37" s="62"/>
      <c r="AY37" s="62"/>
      <c r="AZ37" s="100">
        <f>CS33</f>
        <v>0</v>
      </c>
      <c r="BA37" s="100"/>
      <c r="BB37" s="100"/>
      <c r="BC37" s="100"/>
      <c r="BD37" s="100"/>
      <c r="BE37" s="100"/>
      <c r="BF37" s="87" t="s">
        <v>38</v>
      </c>
      <c r="BG37" s="87"/>
      <c r="BH37" s="87"/>
      <c r="BI37" s="62"/>
      <c r="BJ37" s="101" t="s">
        <v>71</v>
      </c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6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1:180" s="42" customFormat="1" ht="11.25" customHeight="1" x14ac:dyDescent="0.25">
      <c r="A38" s="6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63" t="s">
        <v>72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102"/>
      <c r="AL38" s="102"/>
      <c r="AM38" s="102"/>
      <c r="AN38" s="102"/>
      <c r="AO38" s="102"/>
      <c r="AP38" s="102"/>
      <c r="AQ38" s="102"/>
      <c r="AR38" s="103" t="s">
        <v>73</v>
      </c>
      <c r="AS38" s="103"/>
      <c r="AT38" s="103"/>
      <c r="AW38" s="96" t="s">
        <v>74</v>
      </c>
      <c r="AX38" s="96"/>
      <c r="AY38" s="96"/>
      <c r="AZ38" s="100">
        <f>IF(ISERROR(10*LOG(AK38/BI33)-4.9),0,10*LOG(AK38/BI33)-4.9)</f>
        <v>0</v>
      </c>
      <c r="BA38" s="100"/>
      <c r="BB38" s="100"/>
      <c r="BC38" s="100"/>
      <c r="BD38" s="100"/>
      <c r="BE38" s="100"/>
      <c r="BF38" s="87" t="s">
        <v>38</v>
      </c>
      <c r="BG38" s="87"/>
      <c r="BH38" s="87"/>
      <c r="BI38" s="62"/>
      <c r="BJ38" s="101" t="s">
        <v>75</v>
      </c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62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80" ht="12" customHeight="1" x14ac:dyDescent="0.25">
      <c r="A39" s="6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63" t="s">
        <v>76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"/>
      <c r="AV39" s="7"/>
      <c r="AW39" s="96" t="s">
        <v>77</v>
      </c>
      <c r="AX39" s="96"/>
      <c r="AY39" s="96"/>
      <c r="AZ39" s="97" t="str">
        <f>IF(AK38&gt;=800,-5,
IF(AK38&gt;=500,-4,
IF(AK38&gt;=300,-3,
IF(AK38&gt;=200,-2,IF(AK38&gt;0,0.0000000001,"---")))))</f>
        <v>---</v>
      </c>
      <c r="BA39" s="97"/>
      <c r="BB39" s="97"/>
      <c r="BC39" s="97"/>
      <c r="BD39" s="97"/>
      <c r="BE39" s="97"/>
      <c r="BF39" s="87" t="s">
        <v>38</v>
      </c>
      <c r="BG39" s="87"/>
      <c r="BH39" s="87"/>
      <c r="BI39" s="62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62"/>
    </row>
    <row r="40" spans="1:180" ht="11.25" customHeight="1" x14ac:dyDescent="0.25">
      <c r="A40" s="6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63" t="s">
        <v>78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96"/>
      <c r="AX40" s="99"/>
      <c r="AY40" s="99"/>
      <c r="AZ40" s="100">
        <f>IF(AND(BI33&gt;0,AK38&gt;0,AZ37&gt;0),AZ37+AZ38-AZ39,0)</f>
        <v>0</v>
      </c>
      <c r="BA40" s="100"/>
      <c r="BB40" s="100"/>
      <c r="BC40" s="100"/>
      <c r="BD40" s="100"/>
      <c r="BE40" s="100"/>
      <c r="BF40" s="87" t="s">
        <v>38</v>
      </c>
      <c r="BG40" s="87"/>
      <c r="BH40" s="87"/>
      <c r="BI40" s="62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62"/>
    </row>
    <row r="41" spans="1:180" ht="11.25" customHeight="1" x14ac:dyDescent="0.25">
      <c r="A41" s="62"/>
      <c r="B41" s="7"/>
      <c r="C41" s="7"/>
      <c r="D41" s="7"/>
      <c r="E41" s="7"/>
      <c r="F41" s="7"/>
      <c r="G41" s="7"/>
      <c r="H41" s="7"/>
      <c r="I41" s="84" t="s">
        <v>79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85" t="s">
        <v>80</v>
      </c>
      <c r="AX41" s="85"/>
      <c r="AY41" s="85"/>
      <c r="AZ41" s="86"/>
      <c r="BA41" s="86"/>
      <c r="BB41" s="86"/>
      <c r="BC41" s="86"/>
      <c r="BD41" s="86"/>
      <c r="BE41" s="86"/>
      <c r="BF41" s="87" t="s">
        <v>38</v>
      </c>
      <c r="BG41" s="87"/>
      <c r="BH41" s="87"/>
      <c r="BI41" s="62"/>
      <c r="BJ41" s="88" t="s">
        <v>119</v>
      </c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62"/>
    </row>
    <row r="42" spans="1:180" ht="16.5" x14ac:dyDescent="0.3">
      <c r="A42" s="62"/>
      <c r="B42" s="89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1" t="s">
        <v>120</v>
      </c>
      <c r="AX42" s="92"/>
      <c r="AY42" s="92"/>
      <c r="AZ42" s="93">
        <f>IF(ISERROR(SUM(AZ37,AZ38,AZ39,AZ41)),0,SUM(AZ37,AZ38,AZ39,AZ41))</f>
        <v>0</v>
      </c>
      <c r="BA42" s="93"/>
      <c r="BB42" s="93"/>
      <c r="BC42" s="93"/>
      <c r="BD42" s="93"/>
      <c r="BE42" s="93"/>
      <c r="BF42" s="94" t="s">
        <v>38</v>
      </c>
      <c r="BG42" s="94"/>
      <c r="BH42" s="94"/>
      <c r="BI42" s="62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62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</row>
    <row r="43" spans="1:180" s="24" customFormat="1" ht="7.5" customHeight="1" x14ac:dyDescent="0.15">
      <c r="A43" s="62"/>
      <c r="B43" s="71" t="s">
        <v>39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3" t="s">
        <v>83</v>
      </c>
      <c r="AX43" s="74"/>
      <c r="AY43" s="74"/>
      <c r="AZ43" s="75">
        <f>IF(OR(AZ42=0,ISERROR(AZ42-BA18)),0,AZ42-BA18)</f>
        <v>0</v>
      </c>
      <c r="BA43" s="76"/>
      <c r="BB43" s="76"/>
      <c r="BC43" s="76"/>
      <c r="BD43" s="76"/>
      <c r="BE43" s="76"/>
      <c r="BF43" s="77" t="s">
        <v>38</v>
      </c>
      <c r="BG43" s="77"/>
      <c r="BH43" s="77"/>
      <c r="BI43" s="62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62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</row>
    <row r="44" spans="1:180" s="25" customFormat="1" ht="10.5" customHeight="1" x14ac:dyDescent="0.25">
      <c r="A44" s="62"/>
      <c r="B44" s="78" t="s">
        <v>84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80" t="str">
        <f>IF(ISERROR(BA18-AZ42),"☐",IF(OR(AZ37=0,BA18-AZ42&gt;=0),"☐","☑"))</f>
        <v>☐</v>
      </c>
      <c r="AW44" s="79"/>
      <c r="AX44" s="79"/>
      <c r="AY44" s="81" t="s">
        <v>85</v>
      </c>
      <c r="AZ44" s="79"/>
      <c r="BA44" s="79"/>
      <c r="BB44" s="79"/>
      <c r="BC44" s="80" t="str">
        <f>IF(ISERROR(BA18-AZ42),"☐",IF(OR(AZ37=0,BA18-AZ42&lt;=0),"☐","☑"))</f>
        <v>☐</v>
      </c>
      <c r="BD44" s="80"/>
      <c r="BE44" s="82" t="s">
        <v>86</v>
      </c>
      <c r="BF44" s="83"/>
      <c r="BG44" s="83"/>
      <c r="BH44" s="83"/>
      <c r="BI44" s="62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62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</row>
    <row r="45" spans="1:180" s="1" customFormat="1" ht="13.5" customHeight="1" thickBot="1" x14ac:dyDescent="0.25">
      <c r="A45" s="62"/>
      <c r="B45" s="57" t="s">
        <v>87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62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6" customHeight="1" thickTop="1" x14ac:dyDescent="0.2">
      <c r="A46" s="62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2"/>
    </row>
    <row r="47" spans="1:180" ht="15.95" customHeight="1" x14ac:dyDescent="0.2">
      <c r="A47" s="62"/>
      <c r="B47" s="61" t="s">
        <v>88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</row>
    <row r="48" spans="1:180" ht="15.95" customHeight="1" x14ac:dyDescent="0.25">
      <c r="A48" s="62"/>
      <c r="B48" s="63" t="s">
        <v>89</v>
      </c>
      <c r="C48" s="63"/>
      <c r="D48" s="63"/>
      <c r="E48" s="63"/>
      <c r="F48" s="63"/>
      <c r="I48" s="64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2"/>
    </row>
    <row r="49" spans="1:106" ht="20.100000000000001" customHeight="1" x14ac:dyDescent="0.25">
      <c r="A49" s="62"/>
      <c r="B49" s="63" t="s">
        <v>90</v>
      </c>
      <c r="C49" s="62"/>
      <c r="D49" s="62"/>
      <c r="E49" s="62"/>
      <c r="F49" s="62"/>
      <c r="G49" s="7"/>
      <c r="H49" s="7"/>
      <c r="I49" s="66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8" t="s">
        <v>91</v>
      </c>
      <c r="BE49" s="69"/>
      <c r="BF49" s="69"/>
      <c r="BG49" s="69"/>
      <c r="BH49" s="69"/>
      <c r="BI49" s="69"/>
      <c r="BJ49" s="69"/>
      <c r="BK49" s="69"/>
      <c r="BL49" s="69"/>
      <c r="BM49" s="69"/>
      <c r="BN49" s="70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2"/>
    </row>
    <row r="50" spans="1:106" ht="17.25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</row>
  </sheetData>
  <sheetProtection sheet="1"/>
  <mergeCells count="218">
    <mergeCell ref="A1:DB1"/>
    <mergeCell ref="A2:A49"/>
    <mergeCell ref="B2:CG2"/>
    <mergeCell ref="CH2:DA2"/>
    <mergeCell ref="DB2:DB49"/>
    <mergeCell ref="B3:DA3"/>
    <mergeCell ref="B4:H4"/>
    <mergeCell ref="I4:S4"/>
    <mergeCell ref="T4:AQ4"/>
    <mergeCell ref="AR4:AV6"/>
    <mergeCell ref="AW4:BE4"/>
    <mergeCell ref="BF4:BG6"/>
    <mergeCell ref="BH4:BY4"/>
    <mergeCell ref="BZ4:BZ6"/>
    <mergeCell ref="CA4:CI4"/>
    <mergeCell ref="CJ4:DA4"/>
    <mergeCell ref="CJ5:DA5"/>
    <mergeCell ref="CA6:CI6"/>
    <mergeCell ref="CJ6:DA6"/>
    <mergeCell ref="B7:DA7"/>
    <mergeCell ref="B8:H9"/>
    <mergeCell ref="I8:S8"/>
    <mergeCell ref="T8:DA8"/>
    <mergeCell ref="I9:S9"/>
    <mergeCell ref="T9:DA9"/>
    <mergeCell ref="B5:H6"/>
    <mergeCell ref="I5:S5"/>
    <mergeCell ref="T5:AQ5"/>
    <mergeCell ref="AW5:BE5"/>
    <mergeCell ref="BH5:BY5"/>
    <mergeCell ref="CA5:CI5"/>
    <mergeCell ref="I6:S6"/>
    <mergeCell ref="T6:AQ6"/>
    <mergeCell ref="AW6:BE6"/>
    <mergeCell ref="BH6:BY6"/>
    <mergeCell ref="B10:DA10"/>
    <mergeCell ref="B11:BT11"/>
    <mergeCell ref="BU11:DA11"/>
    <mergeCell ref="B12:H12"/>
    <mergeCell ref="I12:AE12"/>
    <mergeCell ref="AF12:BH12"/>
    <mergeCell ref="BJ12:BM12"/>
    <mergeCell ref="BN12:BP12"/>
    <mergeCell ref="BQ12:BT12"/>
    <mergeCell ref="BU12:BY12"/>
    <mergeCell ref="BZ12:CC12"/>
    <mergeCell ref="CD12:CG12"/>
    <mergeCell ref="CI12:DA12"/>
    <mergeCell ref="B13:H15"/>
    <mergeCell ref="I13:AE13"/>
    <mergeCell ref="AF13:BH13"/>
    <mergeCell ref="BJ13:BM13"/>
    <mergeCell ref="BN13:BP13"/>
    <mergeCell ref="BQ13:BT13"/>
    <mergeCell ref="BU13:BY13"/>
    <mergeCell ref="BZ13:CC13"/>
    <mergeCell ref="CD13:CG13"/>
    <mergeCell ref="CI13:DA13"/>
    <mergeCell ref="I14:AE14"/>
    <mergeCell ref="AF14:BH14"/>
    <mergeCell ref="BJ14:BM14"/>
    <mergeCell ref="BN14:BP14"/>
    <mergeCell ref="BQ14:BT14"/>
    <mergeCell ref="BU14:BY14"/>
    <mergeCell ref="BZ14:CC14"/>
    <mergeCell ref="CD14:CG14"/>
    <mergeCell ref="CI14:DA16"/>
    <mergeCell ref="I15:BH15"/>
    <mergeCell ref="BJ15:BM15"/>
    <mergeCell ref="BN15:BP15"/>
    <mergeCell ref="BQ15:BT15"/>
    <mergeCell ref="BU15:BY15"/>
    <mergeCell ref="BZ15:CC15"/>
    <mergeCell ref="CD15:CG15"/>
    <mergeCell ref="B17:DA17"/>
    <mergeCell ref="B18:P18"/>
    <mergeCell ref="Q18:AH18"/>
    <mergeCell ref="AI18:AU18"/>
    <mergeCell ref="AV18:AZ18"/>
    <mergeCell ref="BA18:BD18"/>
    <mergeCell ref="BE18:BH18"/>
    <mergeCell ref="BI18:BI20"/>
    <mergeCell ref="BJ18:DA20"/>
    <mergeCell ref="B19:BH20"/>
    <mergeCell ref="B24:DA24"/>
    <mergeCell ref="B25:BS25"/>
    <mergeCell ref="BT25:DA25"/>
    <mergeCell ref="B26:BH26"/>
    <mergeCell ref="BI26:BN26"/>
    <mergeCell ref="BO26:DA26"/>
    <mergeCell ref="B21:H21"/>
    <mergeCell ref="I21:DA21"/>
    <mergeCell ref="B22:H22"/>
    <mergeCell ref="I22:DA22"/>
    <mergeCell ref="B23:H23"/>
    <mergeCell ref="I23:DA23"/>
    <mergeCell ref="CK27:CN27"/>
    <mergeCell ref="CO27:CR27"/>
    <mergeCell ref="CS27:DA27"/>
    <mergeCell ref="B28:H28"/>
    <mergeCell ref="I28:AC28"/>
    <mergeCell ref="AD28:BH28"/>
    <mergeCell ref="BI28:BN28"/>
    <mergeCell ref="BO28:DA28"/>
    <mergeCell ref="B27:BH27"/>
    <mergeCell ref="BI27:BN27"/>
    <mergeCell ref="BO27:BT27"/>
    <mergeCell ref="BU27:BZ27"/>
    <mergeCell ref="CA27:CF27"/>
    <mergeCell ref="CG27:CJ27"/>
    <mergeCell ref="B30:H30"/>
    <mergeCell ref="I30:AC30"/>
    <mergeCell ref="AD30:BH30"/>
    <mergeCell ref="BI30:BM30"/>
    <mergeCell ref="BO30:BT30"/>
    <mergeCell ref="B29:H29"/>
    <mergeCell ref="I29:AC29"/>
    <mergeCell ref="AD29:BH29"/>
    <mergeCell ref="BI29:BM29"/>
    <mergeCell ref="BO29:BT29"/>
    <mergeCell ref="BU30:BZ30"/>
    <mergeCell ref="CA30:CF30"/>
    <mergeCell ref="CG30:CL30"/>
    <mergeCell ref="CM30:CR30"/>
    <mergeCell ref="CS30:CX30"/>
    <mergeCell ref="CY30:DA30"/>
    <mergeCell ref="CA29:CF29"/>
    <mergeCell ref="CG29:CL29"/>
    <mergeCell ref="CM29:CR29"/>
    <mergeCell ref="CS29:CX29"/>
    <mergeCell ref="CY29:DA29"/>
    <mergeCell ref="BU29:BZ29"/>
    <mergeCell ref="B32:H32"/>
    <mergeCell ref="I32:AC32"/>
    <mergeCell ref="AD32:BH32"/>
    <mergeCell ref="BI32:BM32"/>
    <mergeCell ref="BO32:BT32"/>
    <mergeCell ref="B31:H31"/>
    <mergeCell ref="I31:AC31"/>
    <mergeCell ref="AD31:BH31"/>
    <mergeCell ref="BI31:BM31"/>
    <mergeCell ref="BO31:BT31"/>
    <mergeCell ref="BU32:BZ32"/>
    <mergeCell ref="CA32:CF32"/>
    <mergeCell ref="CG32:CL32"/>
    <mergeCell ref="CM32:CR32"/>
    <mergeCell ref="CS32:CX32"/>
    <mergeCell ref="CY32:DA32"/>
    <mergeCell ref="CA31:CF31"/>
    <mergeCell ref="CG31:CL31"/>
    <mergeCell ref="CM31:CR31"/>
    <mergeCell ref="CS31:CX31"/>
    <mergeCell ref="CY31:DA31"/>
    <mergeCell ref="BU31:BZ31"/>
    <mergeCell ref="CS33:CX33"/>
    <mergeCell ref="CY33:DA33"/>
    <mergeCell ref="B35:DA35"/>
    <mergeCell ref="I36:BH36"/>
    <mergeCell ref="BI36:BI44"/>
    <mergeCell ref="BJ36:DA36"/>
    <mergeCell ref="I37:AJ37"/>
    <mergeCell ref="AK37:AT37"/>
    <mergeCell ref="AU37:AY37"/>
    <mergeCell ref="AZ37:BE37"/>
    <mergeCell ref="B33:H33"/>
    <mergeCell ref="I33:AW33"/>
    <mergeCell ref="AX33:BH33"/>
    <mergeCell ref="BI33:BM33"/>
    <mergeCell ref="BN33:BO33"/>
    <mergeCell ref="BP33:CR33"/>
    <mergeCell ref="BF37:BH37"/>
    <mergeCell ref="BJ37:DA37"/>
    <mergeCell ref="M38:AJ38"/>
    <mergeCell ref="AK38:AQ38"/>
    <mergeCell ref="AR38:AT38"/>
    <mergeCell ref="AW38:AY38"/>
    <mergeCell ref="AZ38:BE38"/>
    <mergeCell ref="BF38:BH38"/>
    <mergeCell ref="BJ38:DA38"/>
    <mergeCell ref="M39:AT39"/>
    <mergeCell ref="AW39:AY39"/>
    <mergeCell ref="AZ39:BE39"/>
    <mergeCell ref="BF39:BH39"/>
    <mergeCell ref="BJ39:DA39"/>
    <mergeCell ref="M40:AV40"/>
    <mergeCell ref="AW40:AY40"/>
    <mergeCell ref="AZ40:BE40"/>
    <mergeCell ref="BF40:BH40"/>
    <mergeCell ref="BJ40:DA40"/>
    <mergeCell ref="I41:AV41"/>
    <mergeCell ref="AW41:AY41"/>
    <mergeCell ref="AZ41:BE41"/>
    <mergeCell ref="BF41:BH41"/>
    <mergeCell ref="BJ41:DA41"/>
    <mergeCell ref="B42:AV42"/>
    <mergeCell ref="AW42:AY42"/>
    <mergeCell ref="AZ42:BE42"/>
    <mergeCell ref="BF42:BH42"/>
    <mergeCell ref="BJ42:DA44"/>
    <mergeCell ref="B43:AV43"/>
    <mergeCell ref="AW43:AY43"/>
    <mergeCell ref="AZ43:BE43"/>
    <mergeCell ref="BF43:BH43"/>
    <mergeCell ref="B44:AU44"/>
    <mergeCell ref="AV44:AX44"/>
    <mergeCell ref="AY44:BB44"/>
    <mergeCell ref="BC44:BD44"/>
    <mergeCell ref="BE44:BH44"/>
    <mergeCell ref="A50:DB50"/>
    <mergeCell ref="B45:DA45"/>
    <mergeCell ref="B46:DA46"/>
    <mergeCell ref="B47:DA47"/>
    <mergeCell ref="B48:F48"/>
    <mergeCell ref="I48:DA48"/>
    <mergeCell ref="B49:F49"/>
    <mergeCell ref="I49:BC49"/>
    <mergeCell ref="BD49:BM49"/>
    <mergeCell ref="BN49:DA49"/>
  </mergeCells>
  <conditionalFormatting sqref="BN15:BP16">
    <cfRule type="cellIs" dxfId="3" priority="3" stopIfTrue="1" operator="equal">
      <formula>$BZ$15</formula>
    </cfRule>
    <cfRule type="cellIs" dxfId="2" priority="4" stopIfTrue="1" operator="greaterThan">
      <formula>$BZ$15</formula>
    </cfRule>
  </conditionalFormatting>
  <conditionalFormatting sqref="BZ15:CC16">
    <cfRule type="cellIs" dxfId="1" priority="1" stopIfTrue="1" operator="equal">
      <formula>$BN$15</formula>
    </cfRule>
    <cfRule type="cellIs" dxfId="0" priority="2" stopIfTrue="1" operator="greaterThan">
      <formula>$BN$15</formula>
    </cfRule>
  </conditionalFormatting>
  <pageMargins left="0.78740157480314965" right="0.55118110236220474" top="0.27559055118110237" bottom="0.15748031496062992" header="0.15748031496062992" footer="0.23622047244094491"/>
  <pageSetup paperSize="9" scale="98" orientation="portrait" horizontalDpi="2400" verticalDpi="2400" r:id="rId1"/>
  <headerFooter alignWithMargins="0">
    <oddFooter>&amp;L&amp;"Arial Narrow,Standard"&amp;8VSSM | Schallschutz und Akustik&amp;R&amp;"Arial Narrow,Standard"&amp;8&amp;F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52"/>
  <sheetViews>
    <sheetView showGridLines="0" showZeros="0" zoomScale="110" zoomScaleNormal="110" workbookViewId="0">
      <selection activeCell="T4" sqref="T4:AQ4"/>
    </sheetView>
  </sheetViews>
  <sheetFormatPr baseColWidth="10" defaultColWidth="3.7109375" defaultRowHeight="12.75" x14ac:dyDescent="0.2"/>
  <cols>
    <col min="1" max="1" width="0.5703125" style="3" customWidth="1"/>
    <col min="2" max="2" width="2.140625" style="3" customWidth="1"/>
    <col min="3" max="34" width="0.85546875" style="3" customWidth="1"/>
    <col min="35" max="35" width="1.7109375" style="3" customWidth="1"/>
    <col min="36" max="48" width="0.85546875" style="3" customWidth="1"/>
    <col min="49" max="51" width="1.140625" style="3" customWidth="1"/>
    <col min="52" max="65" width="0.85546875" style="3" customWidth="1"/>
    <col min="66" max="66" width="2.140625" style="3" customWidth="1"/>
    <col min="67" max="96" width="0.7109375" style="3" customWidth="1"/>
    <col min="97" max="109" width="0.85546875" style="3" customWidth="1"/>
    <col min="110" max="110" width="5.7109375" style="3" customWidth="1"/>
    <col min="111" max="117" width="5.7109375" style="3" hidden="1" customWidth="1"/>
    <col min="118" max="120" width="5.7109375" style="3" customWidth="1"/>
    <col min="121" max="16384" width="3.7109375" style="3"/>
  </cols>
  <sheetData>
    <row r="1" spans="1:180" ht="39.950000000000003" customHeight="1" x14ac:dyDescent="0.2">
      <c r="A1" s="56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</row>
    <row r="2" spans="1:180" s="4" customFormat="1" ht="25.5" customHeight="1" thickBot="1" x14ac:dyDescent="0.25">
      <c r="A2" s="196"/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8" t="s">
        <v>1</v>
      </c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199"/>
    </row>
    <row r="3" spans="1:180" ht="10.5" customHeight="1" thickTop="1" x14ac:dyDescent="0.25">
      <c r="A3" s="162"/>
      <c r="B3" s="84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162"/>
    </row>
    <row r="4" spans="1:180" ht="15" customHeight="1" x14ac:dyDescent="0.25">
      <c r="A4" s="162"/>
      <c r="B4" s="61" t="s">
        <v>2</v>
      </c>
      <c r="C4" s="213"/>
      <c r="D4" s="213"/>
      <c r="E4" s="213"/>
      <c r="F4" s="213"/>
      <c r="G4" s="213"/>
      <c r="H4" s="213"/>
      <c r="I4" s="84" t="s">
        <v>3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64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56"/>
      <c r="AS4" s="56"/>
      <c r="AT4" s="56"/>
      <c r="AU4" s="56"/>
      <c r="AV4" s="56"/>
      <c r="AW4" s="84" t="s">
        <v>4</v>
      </c>
      <c r="AX4" s="162"/>
      <c r="AY4" s="162"/>
      <c r="AZ4" s="162"/>
      <c r="BA4" s="162"/>
      <c r="BB4" s="162"/>
      <c r="BC4" s="162"/>
      <c r="BD4" s="162"/>
      <c r="BE4" s="162"/>
      <c r="BF4" s="56"/>
      <c r="BG4" s="56"/>
      <c r="BH4" s="192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193"/>
      <c r="CA4" s="84" t="s">
        <v>5</v>
      </c>
      <c r="CB4" s="162"/>
      <c r="CC4" s="162"/>
      <c r="CD4" s="162"/>
      <c r="CE4" s="162"/>
      <c r="CF4" s="162"/>
      <c r="CG4" s="162"/>
      <c r="CH4" s="162"/>
      <c r="CI4" s="162"/>
      <c r="CJ4" s="194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162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</row>
    <row r="5" spans="1:180" ht="15" customHeight="1" x14ac:dyDescent="0.25">
      <c r="A5" s="162"/>
      <c r="B5" s="189"/>
      <c r="C5" s="189"/>
      <c r="D5" s="189"/>
      <c r="E5" s="189"/>
      <c r="F5" s="189"/>
      <c r="G5" s="189"/>
      <c r="H5" s="189"/>
      <c r="I5" s="84" t="s">
        <v>6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64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56"/>
      <c r="AS5" s="56"/>
      <c r="AT5" s="56"/>
      <c r="AU5" s="56"/>
      <c r="AV5" s="56"/>
      <c r="AW5" s="84" t="s">
        <v>7</v>
      </c>
      <c r="AX5" s="162"/>
      <c r="AY5" s="162"/>
      <c r="AZ5" s="162"/>
      <c r="BA5" s="162"/>
      <c r="BB5" s="162"/>
      <c r="BC5" s="162"/>
      <c r="BD5" s="162"/>
      <c r="BE5" s="162"/>
      <c r="BF5" s="56"/>
      <c r="BG5" s="56"/>
      <c r="BH5" s="192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162"/>
      <c r="CA5" s="84" t="s">
        <v>8</v>
      </c>
      <c r="CB5" s="162"/>
      <c r="CC5" s="162"/>
      <c r="CD5" s="162"/>
      <c r="CE5" s="162"/>
      <c r="CF5" s="162"/>
      <c r="CG5" s="162"/>
      <c r="CH5" s="162"/>
      <c r="CI5" s="162"/>
      <c r="CJ5" s="195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162"/>
    </row>
    <row r="6" spans="1:180" ht="15" customHeight="1" x14ac:dyDescent="0.25">
      <c r="A6" s="162"/>
      <c r="B6" s="189"/>
      <c r="C6" s="189"/>
      <c r="D6" s="189"/>
      <c r="E6" s="189"/>
      <c r="F6" s="189"/>
      <c r="G6" s="189"/>
      <c r="H6" s="189"/>
      <c r="I6" s="84" t="s">
        <v>9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64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56"/>
      <c r="AS6" s="56"/>
      <c r="AT6" s="56"/>
      <c r="AU6" s="56"/>
      <c r="AV6" s="56"/>
      <c r="AW6" s="84" t="s">
        <v>10</v>
      </c>
      <c r="AX6" s="162"/>
      <c r="AY6" s="162"/>
      <c r="AZ6" s="162"/>
      <c r="BA6" s="162"/>
      <c r="BB6" s="162"/>
      <c r="BC6" s="162"/>
      <c r="BD6" s="162"/>
      <c r="BE6" s="162"/>
      <c r="BF6" s="56"/>
      <c r="BG6" s="56"/>
      <c r="BH6" s="192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162"/>
      <c r="CA6" s="84" t="s">
        <v>11</v>
      </c>
      <c r="CB6" s="162"/>
      <c r="CC6" s="162"/>
      <c r="CD6" s="162"/>
      <c r="CE6" s="162"/>
      <c r="CF6" s="162"/>
      <c r="CG6" s="162"/>
      <c r="CH6" s="162"/>
      <c r="CI6" s="162"/>
      <c r="CJ6" s="194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162"/>
    </row>
    <row r="7" spans="1:180" ht="8.25" customHeight="1" x14ac:dyDescent="0.2">
      <c r="A7" s="162"/>
      <c r="B7" s="56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</row>
    <row r="8" spans="1:180" ht="18" customHeight="1" x14ac:dyDescent="0.25">
      <c r="A8" s="162"/>
      <c r="B8" s="56"/>
      <c r="C8" s="162"/>
      <c r="D8" s="162"/>
      <c r="E8" s="162"/>
      <c r="F8" s="162"/>
      <c r="G8" s="162"/>
      <c r="H8" s="162"/>
      <c r="I8" s="84" t="s">
        <v>12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62"/>
    </row>
    <row r="9" spans="1:180" ht="18" customHeight="1" x14ac:dyDescent="0.25">
      <c r="A9" s="162"/>
      <c r="B9" s="162"/>
      <c r="C9" s="162"/>
      <c r="D9" s="162"/>
      <c r="E9" s="162"/>
      <c r="F9" s="162"/>
      <c r="G9" s="162"/>
      <c r="H9" s="162"/>
      <c r="I9" s="84" t="s">
        <v>13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62"/>
    </row>
    <row r="10" spans="1:180" ht="10.5" customHeight="1" x14ac:dyDescent="0.2">
      <c r="A10" s="1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162"/>
    </row>
    <row r="11" spans="1:180" ht="15" customHeight="1" x14ac:dyDescent="0.25">
      <c r="A11" s="162"/>
      <c r="B11" s="184" t="s">
        <v>14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185" t="s">
        <v>15</v>
      </c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162"/>
    </row>
    <row r="12" spans="1:180" s="10" customFormat="1" ht="22.5" customHeight="1" x14ac:dyDescent="0.25">
      <c r="A12" s="162"/>
      <c r="B12" s="186" t="s">
        <v>16</v>
      </c>
      <c r="C12" s="79"/>
      <c r="D12" s="79"/>
      <c r="E12" s="79"/>
      <c r="F12" s="79"/>
      <c r="G12" s="79"/>
      <c r="H12" s="79"/>
      <c r="I12" s="182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8"/>
      <c r="BJ12" s="161" t="s">
        <v>17</v>
      </c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223" t="s">
        <v>18</v>
      </c>
      <c r="CG12" s="224"/>
      <c r="CH12" s="224"/>
      <c r="CI12" s="224"/>
      <c r="CJ12" s="209" t="s">
        <v>19</v>
      </c>
      <c r="CK12" s="209"/>
      <c r="CL12" s="209"/>
      <c r="CM12" s="209"/>
      <c r="CN12" s="209"/>
      <c r="CO12" s="209" t="s">
        <v>20</v>
      </c>
      <c r="CP12" s="210"/>
      <c r="CQ12" s="210"/>
      <c r="CR12" s="210"/>
      <c r="CS12" s="210"/>
      <c r="CT12" s="209" t="s">
        <v>21</v>
      </c>
      <c r="CU12" s="210"/>
      <c r="CV12" s="210"/>
      <c r="CW12" s="210"/>
      <c r="CX12" s="210"/>
      <c r="CY12" s="210"/>
      <c r="CZ12" s="210"/>
      <c r="DA12" s="210"/>
      <c r="DB12" s="162"/>
    </row>
    <row r="13" spans="1:180" ht="12.95" customHeight="1" x14ac:dyDescent="0.25">
      <c r="A13" s="162"/>
      <c r="B13" s="161"/>
      <c r="C13" s="79"/>
      <c r="D13" s="79"/>
      <c r="E13" s="79"/>
      <c r="F13" s="79"/>
      <c r="G13" s="79"/>
      <c r="H13" s="79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35"/>
      <c r="BJ13" s="236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237"/>
      <c r="CF13" s="228"/>
      <c r="CG13" s="229"/>
      <c r="CH13" s="229"/>
      <c r="CI13" s="230"/>
      <c r="CJ13" s="11"/>
      <c r="CK13" s="228"/>
      <c r="CL13" s="229"/>
      <c r="CM13" s="229"/>
      <c r="CN13" s="230"/>
      <c r="CO13" s="12"/>
      <c r="CP13" s="228"/>
      <c r="CQ13" s="229"/>
      <c r="CR13" s="229"/>
      <c r="CS13" s="230"/>
      <c r="CT13" s="12"/>
      <c r="CU13" s="231"/>
      <c r="CV13" s="229"/>
      <c r="CW13" s="230"/>
      <c r="CX13" s="13"/>
      <c r="CY13" s="2"/>
      <c r="CZ13" s="7"/>
      <c r="DA13" s="7"/>
      <c r="DB13" s="162"/>
      <c r="DJ13" s="43">
        <f>CF13</f>
        <v>0</v>
      </c>
      <c r="DK13" s="43">
        <f>CK13</f>
        <v>0</v>
      </c>
      <c r="DL13" s="43">
        <f>CP13</f>
        <v>0</v>
      </c>
      <c r="DM13" s="43">
        <f>CU13</f>
        <v>0</v>
      </c>
    </row>
    <row r="14" spans="1:180" s="17" customFormat="1" ht="12.95" customHeight="1" x14ac:dyDescent="0.25">
      <c r="A14" s="162"/>
      <c r="B14" s="161"/>
      <c r="C14" s="79"/>
      <c r="D14" s="79"/>
      <c r="E14" s="79"/>
      <c r="F14" s="79"/>
      <c r="G14" s="79"/>
      <c r="H14" s="79"/>
      <c r="I14" s="161" t="s">
        <v>22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79"/>
      <c r="BJ14" s="201" t="s">
        <v>23</v>
      </c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162"/>
      <c r="CB14" s="216"/>
      <c r="CC14" s="202"/>
      <c r="CD14" s="203"/>
      <c r="CE14" s="204"/>
      <c r="CF14" s="214" t="s">
        <v>24</v>
      </c>
      <c r="CG14" s="215"/>
      <c r="CH14" s="215"/>
      <c r="CI14" s="215"/>
      <c r="CJ14" s="14"/>
      <c r="CK14" s="218" t="s">
        <v>25</v>
      </c>
      <c r="CL14" s="222"/>
      <c r="CM14" s="222"/>
      <c r="CN14" s="222"/>
      <c r="CO14" s="15"/>
      <c r="CP14" s="226" t="s">
        <v>26</v>
      </c>
      <c r="CQ14" s="215"/>
      <c r="CR14" s="215"/>
      <c r="CS14" s="215"/>
      <c r="CT14" s="16"/>
      <c r="CU14" s="227" t="s">
        <v>27</v>
      </c>
      <c r="CV14" s="215"/>
      <c r="CW14" s="215"/>
      <c r="CX14" s="2"/>
      <c r="CY14" s="2"/>
      <c r="CZ14" s="7"/>
      <c r="DA14" s="7"/>
      <c r="DB14" s="162"/>
      <c r="DI14" s="43">
        <f>CC14</f>
        <v>0</v>
      </c>
      <c r="DJ14" s="43" t="str">
        <f>CF14</f>
        <v>42</v>
      </c>
      <c r="DK14" s="43" t="str">
        <f>CK14</f>
        <v>47</v>
      </c>
      <c r="DL14" s="43" t="str">
        <f>CP14</f>
        <v>52</v>
      </c>
      <c r="DM14" s="43" t="str">
        <f>CU14</f>
        <v>57</v>
      </c>
    </row>
    <row r="15" spans="1:180" s="1" customFormat="1" ht="12.95" customHeight="1" x14ac:dyDescent="0.25">
      <c r="A15" s="162"/>
      <c r="B15" s="161"/>
      <c r="C15" s="79"/>
      <c r="D15" s="79"/>
      <c r="E15" s="79"/>
      <c r="F15" s="79"/>
      <c r="G15" s="79"/>
      <c r="H15" s="79"/>
      <c r="I15" s="182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79"/>
      <c r="BJ15" s="201" t="s">
        <v>28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162"/>
      <c r="CB15" s="216"/>
      <c r="CC15" s="202"/>
      <c r="CD15" s="203"/>
      <c r="CE15" s="204"/>
      <c r="CF15" s="221" t="s">
        <v>25</v>
      </c>
      <c r="CG15" s="222"/>
      <c r="CH15" s="222"/>
      <c r="CI15" s="222"/>
      <c r="CJ15" s="14"/>
      <c r="CK15" s="218" t="s">
        <v>26</v>
      </c>
      <c r="CL15" s="222"/>
      <c r="CM15" s="222"/>
      <c r="CN15" s="222"/>
      <c r="CO15" s="15"/>
      <c r="CP15" s="218" t="s">
        <v>27</v>
      </c>
      <c r="CQ15" s="219"/>
      <c r="CR15" s="219"/>
      <c r="CS15" s="219"/>
      <c r="CT15" s="15"/>
      <c r="CU15" s="232" t="s">
        <v>29</v>
      </c>
      <c r="CV15" s="222"/>
      <c r="CW15" s="222"/>
      <c r="CX15" s="2"/>
      <c r="CY15" s="2"/>
      <c r="CZ15" s="7"/>
      <c r="DA15" s="7"/>
      <c r="DB15" s="162"/>
      <c r="DC15" s="3"/>
      <c r="DD15" s="3"/>
      <c r="DE15" s="3"/>
      <c r="DF15" s="3"/>
      <c r="DG15" s="3"/>
      <c r="DH15" s="3"/>
      <c r="DI15" s="43">
        <f>CC15</f>
        <v>0</v>
      </c>
      <c r="DJ15" s="43" t="str">
        <f>CF15</f>
        <v>47</v>
      </c>
      <c r="DK15" s="43" t="str">
        <f>CK15</f>
        <v>52</v>
      </c>
      <c r="DL15" s="43" t="str">
        <f>CP15</f>
        <v>57</v>
      </c>
      <c r="DM15" s="43" t="str">
        <f>CU15</f>
        <v>62</v>
      </c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1" customFormat="1" ht="12.95" customHeight="1" x14ac:dyDescent="0.25">
      <c r="A16" s="162"/>
      <c r="B16" s="161"/>
      <c r="C16" s="79"/>
      <c r="D16" s="79"/>
      <c r="E16" s="79"/>
      <c r="F16" s="79"/>
      <c r="G16" s="79"/>
      <c r="H16" s="79"/>
      <c r="I16" s="161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79"/>
      <c r="BJ16" s="201" t="s">
        <v>30</v>
      </c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162"/>
      <c r="CB16" s="216"/>
      <c r="CC16" s="202"/>
      <c r="CD16" s="203"/>
      <c r="CE16" s="204"/>
      <c r="CF16" s="221" t="s">
        <v>26</v>
      </c>
      <c r="CG16" s="222"/>
      <c r="CH16" s="222"/>
      <c r="CI16" s="222"/>
      <c r="CJ16" s="14"/>
      <c r="CK16" s="218" t="s">
        <v>27</v>
      </c>
      <c r="CL16" s="222"/>
      <c r="CM16" s="222"/>
      <c r="CN16" s="222"/>
      <c r="CO16" s="15"/>
      <c r="CP16" s="218" t="s">
        <v>29</v>
      </c>
      <c r="CQ16" s="219"/>
      <c r="CR16" s="219"/>
      <c r="CS16" s="222"/>
      <c r="CT16" s="15"/>
      <c r="CU16" s="232" t="s">
        <v>31</v>
      </c>
      <c r="CV16" s="222"/>
      <c r="CW16" s="222"/>
      <c r="CX16" s="2"/>
      <c r="CY16" s="2"/>
      <c r="CZ16" s="7"/>
      <c r="DA16" s="7"/>
      <c r="DB16" s="162"/>
      <c r="DI16" s="43">
        <f>CC16</f>
        <v>0</v>
      </c>
      <c r="DJ16" s="43" t="str">
        <f>CF16</f>
        <v>52</v>
      </c>
      <c r="DK16" s="43" t="str">
        <f>CK16</f>
        <v>57</v>
      </c>
      <c r="DL16" s="43" t="str">
        <f>CP16</f>
        <v>62</v>
      </c>
      <c r="DM16" s="43" t="str">
        <f>CU16</f>
        <v>67</v>
      </c>
    </row>
    <row r="17" spans="1:180" s="1" customFormat="1" ht="12.95" customHeight="1" x14ac:dyDescent="0.25">
      <c r="A17" s="162"/>
      <c r="B17" s="161"/>
      <c r="C17" s="79"/>
      <c r="D17" s="79"/>
      <c r="E17" s="79"/>
      <c r="F17" s="79"/>
      <c r="G17" s="79"/>
      <c r="H17" s="79"/>
      <c r="I17" s="161" t="s">
        <v>32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79"/>
      <c r="BJ17" s="161" t="s">
        <v>33</v>
      </c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162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s="1" customFormat="1" ht="12.95" customHeight="1" x14ac:dyDescent="0.25">
      <c r="A18" s="162"/>
      <c r="B18" s="161"/>
      <c r="C18" s="79"/>
      <c r="D18" s="79"/>
      <c r="E18" s="79"/>
      <c r="F18" s="79"/>
      <c r="G18" s="79"/>
      <c r="H18" s="79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79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62"/>
      <c r="DC18" s="3"/>
      <c r="DD18" s="3"/>
      <c r="DE18" s="3"/>
      <c r="DF18" s="3"/>
      <c r="DG18" s="3"/>
      <c r="DH18" s="3"/>
      <c r="DI18" s="3" t="e">
        <f>VLOOKUP("x",DI14:DM16,IF(DJ13="x",2,IF(DK13="x",3,IF(DL13="x",4,IF(DM13="x",5)))),FALSE)</f>
        <v>#N/A</v>
      </c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s="1" customFormat="1" ht="3.75" customHeight="1" x14ac:dyDescent="0.25">
      <c r="A19" s="162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P19" s="9"/>
      <c r="Q19" s="9"/>
      <c r="R19" s="9"/>
      <c r="S19" s="9"/>
      <c r="W19" s="18"/>
      <c r="X19" s="18"/>
      <c r="Y19" s="18"/>
      <c r="Z19" s="18"/>
      <c r="AA19" s="18"/>
      <c r="AB19" s="18"/>
      <c r="AC19" s="18"/>
      <c r="AD19" s="19"/>
      <c r="AE19" s="18"/>
      <c r="AF19" s="18"/>
      <c r="AG19" s="18"/>
      <c r="AH19" s="18"/>
      <c r="AJ19" s="18"/>
      <c r="AK19" s="18"/>
      <c r="AL19" s="18"/>
      <c r="AM19" s="18"/>
      <c r="AN19" s="18"/>
      <c r="AO19" s="18"/>
      <c r="AP19" s="18"/>
      <c r="AR19" s="18"/>
      <c r="AS19" s="20"/>
      <c r="AV19" s="18"/>
      <c r="AW19" s="18"/>
      <c r="AX19" s="18"/>
      <c r="AY19" s="18"/>
      <c r="BA19" s="21"/>
      <c r="BB19" s="22"/>
      <c r="BC19" s="22"/>
      <c r="BD19" s="22"/>
      <c r="BE19" s="23"/>
      <c r="BF19" s="23"/>
      <c r="BG19" s="8"/>
      <c r="BH19" s="8"/>
      <c r="BI19" s="79"/>
      <c r="DB19" s="162"/>
      <c r="DC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s="1" customFormat="1" ht="16.5" x14ac:dyDescent="0.3">
      <c r="A20" s="162"/>
      <c r="B20" s="163" t="s">
        <v>34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1" t="s">
        <v>35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82" t="s">
        <v>36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164" t="s">
        <v>37</v>
      </c>
      <c r="AW20" s="141"/>
      <c r="AX20" s="141"/>
      <c r="AY20" s="141"/>
      <c r="AZ20" s="141"/>
      <c r="BA20" s="217">
        <f>IF(ISERROR(DI18),0,DI18)</f>
        <v>0</v>
      </c>
      <c r="BB20" s="217"/>
      <c r="BC20" s="217"/>
      <c r="BD20" s="217"/>
      <c r="BE20" s="234" t="s">
        <v>38</v>
      </c>
      <c r="BF20" s="79"/>
      <c r="BG20" s="79"/>
      <c r="BH20" s="79"/>
      <c r="BI20" s="79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162"/>
      <c r="DF20" s="3"/>
      <c r="DG20" s="3"/>
      <c r="DH20" s="3"/>
      <c r="DI20" s="3"/>
      <c r="DJ20" s="3"/>
      <c r="DK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s="24" customFormat="1" ht="7.5" customHeight="1" x14ac:dyDescent="0.2">
      <c r="A21" s="162"/>
      <c r="B21" s="169" t="s">
        <v>39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79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162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</row>
    <row r="22" spans="1:180" s="25" customFormat="1" ht="10.5" customHeight="1" x14ac:dyDescent="0.2">
      <c r="A22" s="162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79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162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80" ht="20.100000000000001" customHeight="1" x14ac:dyDescent="0.25">
      <c r="A23" s="162"/>
      <c r="B23" s="63" t="s">
        <v>40</v>
      </c>
      <c r="C23" s="168"/>
      <c r="D23" s="168"/>
      <c r="E23" s="168"/>
      <c r="F23" s="168"/>
      <c r="G23" s="168"/>
      <c r="H23" s="168"/>
      <c r="I23" s="158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162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80" ht="20.100000000000001" customHeight="1" x14ac:dyDescent="0.25">
      <c r="A24" s="162"/>
      <c r="B24" s="56"/>
      <c r="C24" s="79"/>
      <c r="D24" s="79"/>
      <c r="E24" s="79"/>
      <c r="F24" s="79"/>
      <c r="G24" s="79"/>
      <c r="H24" s="79"/>
      <c r="I24" s="158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162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80" ht="20.100000000000001" customHeight="1" x14ac:dyDescent="0.25">
      <c r="A25" s="162"/>
      <c r="B25" s="84"/>
      <c r="C25" s="79"/>
      <c r="D25" s="79"/>
      <c r="E25" s="79"/>
      <c r="F25" s="79"/>
      <c r="G25" s="79"/>
      <c r="H25" s="79"/>
      <c r="I25" s="158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162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80" s="1" customFormat="1" ht="9" customHeight="1" x14ac:dyDescent="0.2">
      <c r="A26" s="162"/>
      <c r="B26" s="152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162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s="1" customFormat="1" ht="15" customHeight="1" x14ac:dyDescent="0.3">
      <c r="A27" s="162"/>
      <c r="B27" s="153" t="s">
        <v>41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154" t="s">
        <v>42</v>
      </c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162"/>
      <c r="DC27" s="3"/>
      <c r="DD27" s="3"/>
      <c r="DE27" s="3"/>
      <c r="DF27" s="206" t="s">
        <v>99</v>
      </c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</row>
    <row r="28" spans="1:180" s="1" customFormat="1" ht="18.75" customHeight="1" x14ac:dyDescent="0.25">
      <c r="A28" s="162"/>
      <c r="B28" s="155" t="s">
        <v>43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156" t="s">
        <v>44</v>
      </c>
      <c r="BJ28" s="240"/>
      <c r="BK28" s="240"/>
      <c r="BL28" s="240"/>
      <c r="BM28" s="240"/>
      <c r="BN28" s="240"/>
      <c r="BO28" s="157" t="s">
        <v>45</v>
      </c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162"/>
      <c r="DC28" s="3"/>
      <c r="DD28" s="3"/>
      <c r="DE28" s="3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</row>
    <row r="29" spans="1:180" s="1" customFormat="1" ht="12" customHeight="1" x14ac:dyDescent="0.3">
      <c r="A29" s="162"/>
      <c r="B29" s="14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149" t="s">
        <v>46</v>
      </c>
      <c r="BJ29" s="238"/>
      <c r="BK29" s="238"/>
      <c r="BL29" s="238"/>
      <c r="BM29" s="238"/>
      <c r="BN29" s="238"/>
      <c r="BO29" s="149" t="s">
        <v>47</v>
      </c>
      <c r="BP29" s="238"/>
      <c r="BQ29" s="238"/>
      <c r="BR29" s="238"/>
      <c r="BS29" s="238"/>
      <c r="BT29" s="238"/>
      <c r="BU29" s="149" t="s">
        <v>48</v>
      </c>
      <c r="BV29" s="238"/>
      <c r="BW29" s="238"/>
      <c r="BX29" s="238"/>
      <c r="BY29" s="238"/>
      <c r="BZ29" s="238"/>
      <c r="CA29" s="149" t="s">
        <v>49</v>
      </c>
      <c r="CB29" s="238"/>
      <c r="CC29" s="238"/>
      <c r="CD29" s="238"/>
      <c r="CE29" s="238"/>
      <c r="CF29" s="238"/>
      <c r="CG29" s="150" t="s">
        <v>50</v>
      </c>
      <c r="CH29" s="151"/>
      <c r="CI29" s="151"/>
      <c r="CJ29" s="151"/>
      <c r="CK29" s="136" t="s">
        <v>51</v>
      </c>
      <c r="CL29" s="137"/>
      <c r="CM29" s="137"/>
      <c r="CN29" s="137"/>
      <c r="CO29" s="138" t="s">
        <v>52</v>
      </c>
      <c r="CP29" s="139"/>
      <c r="CQ29" s="139"/>
      <c r="CR29" s="139"/>
      <c r="CS29" s="140" t="s">
        <v>53</v>
      </c>
      <c r="CT29" s="241"/>
      <c r="CU29" s="241"/>
      <c r="CV29" s="241"/>
      <c r="CW29" s="241"/>
      <c r="CX29" s="241"/>
      <c r="CY29" s="241"/>
      <c r="CZ29" s="241"/>
      <c r="DA29" s="241"/>
      <c r="DB29" s="162"/>
      <c r="DF29" s="46" t="s">
        <v>93</v>
      </c>
      <c r="DG29" s="44"/>
      <c r="DH29" s="44"/>
      <c r="DI29" s="44"/>
      <c r="DJ29" s="44"/>
      <c r="DK29" s="44"/>
      <c r="DL29" s="44"/>
      <c r="DM29" s="44"/>
      <c r="DN29" s="47" t="s">
        <v>94</v>
      </c>
      <c r="DO29" s="44"/>
      <c r="DP29" s="48"/>
    </row>
    <row r="30" spans="1:180" ht="12" customHeight="1" x14ac:dyDescent="0.25">
      <c r="A30" s="162"/>
      <c r="B30" s="142" t="s">
        <v>54</v>
      </c>
      <c r="C30" s="243"/>
      <c r="D30" s="243"/>
      <c r="E30" s="243"/>
      <c r="F30" s="243"/>
      <c r="G30" s="243"/>
      <c r="H30" s="243"/>
      <c r="I30" s="143" t="s">
        <v>55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138" t="s">
        <v>56</v>
      </c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245" t="s">
        <v>57</v>
      </c>
      <c r="BJ30" s="156"/>
      <c r="BK30" s="156"/>
      <c r="BL30" s="156"/>
      <c r="BM30" s="156"/>
      <c r="BN30" s="156"/>
      <c r="BO30" s="238" t="s">
        <v>58</v>
      </c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162"/>
      <c r="DF30" s="45" t="s">
        <v>98</v>
      </c>
      <c r="DG30" s="45"/>
      <c r="DH30" s="45"/>
      <c r="DI30" s="45"/>
      <c r="DJ30" s="45"/>
      <c r="DK30" s="45"/>
      <c r="DL30" s="45"/>
      <c r="DM30" s="45"/>
      <c r="DN30" s="45" t="s">
        <v>95</v>
      </c>
      <c r="DO30" s="45" t="s">
        <v>96</v>
      </c>
      <c r="DP30" s="45" t="s">
        <v>97</v>
      </c>
    </row>
    <row r="31" spans="1:180" ht="39.950000000000003" customHeight="1" x14ac:dyDescent="0.2">
      <c r="A31" s="162"/>
      <c r="B31" s="131">
        <v>1</v>
      </c>
      <c r="C31" s="243"/>
      <c r="D31" s="243"/>
      <c r="E31" s="243"/>
      <c r="F31" s="243"/>
      <c r="G31" s="243"/>
      <c r="H31" s="24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5"/>
      <c r="BJ31" s="135"/>
      <c r="BK31" s="135"/>
      <c r="BL31" s="135"/>
      <c r="BM31" s="135"/>
      <c r="BN31" s="26" t="s">
        <v>59</v>
      </c>
      <c r="BO31" s="122"/>
      <c r="BP31" s="122"/>
      <c r="BQ31" s="122"/>
      <c r="BR31" s="122"/>
      <c r="BS31" s="122"/>
      <c r="BT31" s="122"/>
      <c r="BU31" s="122" t="str">
        <f>IF(ISERROR(SUM(DF31,AVERAGE(DN31,DO31,DP31))),"",SUM(DF31,AVERAGE(DN31,DO31,DP31)))</f>
        <v/>
      </c>
      <c r="BV31" s="122"/>
      <c r="BW31" s="122"/>
      <c r="BX31" s="122"/>
      <c r="BY31" s="122"/>
      <c r="BZ31" s="122"/>
      <c r="CA31" s="122">
        <f>SUM(BO31:BZ31)</f>
        <v>0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3" t="s">
        <v>60</v>
      </c>
      <c r="CN31" s="123"/>
      <c r="CO31" s="123"/>
      <c r="CP31" s="123"/>
      <c r="CQ31" s="123"/>
      <c r="CR31" s="123"/>
      <c r="CS31" s="124">
        <f>SUM(CA31:CR31)</f>
        <v>0</v>
      </c>
      <c r="CT31" s="124"/>
      <c r="CU31" s="124"/>
      <c r="CV31" s="124"/>
      <c r="CW31" s="124"/>
      <c r="CX31" s="124"/>
      <c r="CY31" s="125" t="s">
        <v>38</v>
      </c>
      <c r="CZ31" s="125"/>
      <c r="DA31" s="125"/>
      <c r="DB31" s="162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</row>
    <row r="32" spans="1:180" ht="39.950000000000003" customHeight="1" x14ac:dyDescent="0.2">
      <c r="A32" s="162"/>
      <c r="B32" s="131">
        <v>2</v>
      </c>
      <c r="C32" s="243"/>
      <c r="D32" s="243"/>
      <c r="E32" s="243"/>
      <c r="F32" s="243"/>
      <c r="G32" s="243"/>
      <c r="H32" s="243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30"/>
      <c r="BJ32" s="130"/>
      <c r="BK32" s="130"/>
      <c r="BL32" s="130"/>
      <c r="BM32" s="130"/>
      <c r="BN32" s="27" t="s">
        <v>59</v>
      </c>
      <c r="BO32" s="118"/>
      <c r="BP32" s="118"/>
      <c r="BQ32" s="118"/>
      <c r="BR32" s="118"/>
      <c r="BS32" s="118"/>
      <c r="BT32" s="118"/>
      <c r="BU32" s="118" t="str">
        <f>IF(ISERROR(SUM(DF32,AVERAGE(DN32,DO32,DP32))),"",SUM(DF32,AVERAGE(DN32,DO32,DP32)))</f>
        <v/>
      </c>
      <c r="BV32" s="118"/>
      <c r="BW32" s="118"/>
      <c r="BX32" s="118"/>
      <c r="BY32" s="118"/>
      <c r="BZ32" s="118"/>
      <c r="CA32" s="118">
        <f>SUM(BO32:BZ32)</f>
        <v>0</v>
      </c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9" t="s">
        <v>60</v>
      </c>
      <c r="CN32" s="119"/>
      <c r="CO32" s="119"/>
      <c r="CP32" s="119"/>
      <c r="CQ32" s="119"/>
      <c r="CR32" s="119"/>
      <c r="CS32" s="246">
        <f>SUM(CA32:CR32)</f>
        <v>0</v>
      </c>
      <c r="CT32" s="246"/>
      <c r="CU32" s="246"/>
      <c r="CV32" s="246"/>
      <c r="CW32" s="246"/>
      <c r="CX32" s="246"/>
      <c r="CY32" s="121" t="s">
        <v>38</v>
      </c>
      <c r="CZ32" s="121"/>
      <c r="DA32" s="121"/>
      <c r="DB32" s="162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80" ht="39.950000000000003" customHeight="1" x14ac:dyDescent="0.2">
      <c r="A33" s="162"/>
      <c r="B33" s="131">
        <v>3</v>
      </c>
      <c r="C33" s="243"/>
      <c r="D33" s="243"/>
      <c r="E33" s="243"/>
      <c r="F33" s="243"/>
      <c r="G33" s="243"/>
      <c r="H33" s="24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35"/>
      <c r="BK33" s="135"/>
      <c r="BL33" s="135"/>
      <c r="BM33" s="135"/>
      <c r="BN33" s="26" t="s">
        <v>59</v>
      </c>
      <c r="BO33" s="122"/>
      <c r="BP33" s="122"/>
      <c r="BQ33" s="122"/>
      <c r="BR33" s="122"/>
      <c r="BS33" s="122"/>
      <c r="BT33" s="122"/>
      <c r="BU33" s="122" t="str">
        <f>IF(ISERROR(SUM(DF33,AVERAGE(DN33,DO33,DP33))),"",SUM(DF33,AVERAGE(DN33,DO33,DP33)))</f>
        <v/>
      </c>
      <c r="BV33" s="122"/>
      <c r="BW33" s="122"/>
      <c r="BX33" s="122"/>
      <c r="BY33" s="122"/>
      <c r="BZ33" s="122"/>
      <c r="CA33" s="122">
        <f>SUM(BO33:BZ33)</f>
        <v>0</v>
      </c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3" t="s">
        <v>60</v>
      </c>
      <c r="CN33" s="123"/>
      <c r="CO33" s="123"/>
      <c r="CP33" s="123"/>
      <c r="CQ33" s="123"/>
      <c r="CR33" s="123"/>
      <c r="CS33" s="242">
        <f>SUM(CA33:CR33)</f>
        <v>0</v>
      </c>
      <c r="CT33" s="242"/>
      <c r="CU33" s="242"/>
      <c r="CV33" s="242"/>
      <c r="CW33" s="242"/>
      <c r="CX33" s="242"/>
      <c r="CY33" s="125" t="s">
        <v>38</v>
      </c>
      <c r="CZ33" s="125"/>
      <c r="DA33" s="125"/>
      <c r="DB33" s="162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</row>
    <row r="34" spans="1:180" ht="39.950000000000003" customHeight="1" x14ac:dyDescent="0.2">
      <c r="A34" s="162"/>
      <c r="B34" s="131">
        <v>4</v>
      </c>
      <c r="C34" s="260"/>
      <c r="D34" s="260"/>
      <c r="E34" s="260"/>
      <c r="F34" s="260"/>
      <c r="G34" s="260"/>
      <c r="H34" s="260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55"/>
      <c r="BJ34" s="255"/>
      <c r="BK34" s="255"/>
      <c r="BL34" s="255"/>
      <c r="BM34" s="255"/>
      <c r="BN34" s="28" t="s">
        <v>59</v>
      </c>
      <c r="BO34" s="250"/>
      <c r="BP34" s="250"/>
      <c r="BQ34" s="250"/>
      <c r="BR34" s="250"/>
      <c r="BS34" s="250"/>
      <c r="BT34" s="250"/>
      <c r="BU34" s="118" t="str">
        <f>IF(ISERROR(SUM(DF34,AVERAGE(DN34,DO34,DP34))),"",SUM(DF34,AVERAGE(DN34,DO34,DP34)))</f>
        <v/>
      </c>
      <c r="BV34" s="118"/>
      <c r="BW34" s="118"/>
      <c r="BX34" s="118"/>
      <c r="BY34" s="118"/>
      <c r="BZ34" s="118"/>
      <c r="CA34" s="250">
        <f>SUM(BO34:BZ34)</f>
        <v>0</v>
      </c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49" t="s">
        <v>60</v>
      </c>
      <c r="CN34" s="249"/>
      <c r="CO34" s="249"/>
      <c r="CP34" s="249"/>
      <c r="CQ34" s="249"/>
      <c r="CR34" s="249"/>
      <c r="CS34" s="247">
        <f>SUM(CA34:CR34)</f>
        <v>0</v>
      </c>
      <c r="CT34" s="247"/>
      <c r="CU34" s="247"/>
      <c r="CV34" s="247"/>
      <c r="CW34" s="247"/>
      <c r="CX34" s="247"/>
      <c r="CY34" s="248" t="s">
        <v>38</v>
      </c>
      <c r="CZ34" s="248"/>
      <c r="DA34" s="248"/>
      <c r="DB34" s="162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spans="1:180" ht="15.75" x14ac:dyDescent="0.3">
      <c r="A35" s="162"/>
      <c r="B35" s="110" t="s">
        <v>61</v>
      </c>
      <c r="C35" s="263"/>
      <c r="D35" s="263"/>
      <c r="E35" s="263"/>
      <c r="F35" s="263"/>
      <c r="G35" s="263"/>
      <c r="H35" s="263"/>
      <c r="I35" s="112" t="s">
        <v>62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252"/>
      <c r="AW35" s="252"/>
      <c r="AX35" s="113" t="s">
        <v>63</v>
      </c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114">
        <f>SUM(BI31:BN34)</f>
        <v>0</v>
      </c>
      <c r="BJ35" s="114"/>
      <c r="BK35" s="114"/>
      <c r="BL35" s="114"/>
      <c r="BM35" s="114"/>
      <c r="BN35" s="115" t="s">
        <v>59</v>
      </c>
      <c r="BO35" s="252"/>
      <c r="BP35" s="117" t="s">
        <v>64</v>
      </c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104">
        <f>IF(BI35&gt;0,-10*LOG(SUM(BI31*10^((ROUND(-CS31,1))/10),BI32*10^((ROUND(-CS32,1))/10),BI33*10^((ROUND(-CS33,1))/10),BI34*10^((ROUND(-CS34,1))/10))/BI35),0)</f>
        <v>0</v>
      </c>
      <c r="CT35" s="104"/>
      <c r="CU35" s="104"/>
      <c r="CV35" s="104"/>
      <c r="CW35" s="104"/>
      <c r="CX35" s="104"/>
      <c r="CY35" s="105" t="s">
        <v>38</v>
      </c>
      <c r="CZ35" s="105"/>
      <c r="DA35" s="105"/>
      <c r="DB35" s="162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</row>
    <row r="36" spans="1:180" s="29" customFormat="1" ht="12" hidden="1" customHeight="1" x14ac:dyDescent="0.2">
      <c r="A36" s="162"/>
      <c r="C36" s="30" t="s">
        <v>65</v>
      </c>
      <c r="D36" s="31"/>
      <c r="E36" s="31"/>
      <c r="F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Z36" s="31"/>
      <c r="BA36" s="31"/>
      <c r="BB36" s="31"/>
      <c r="BC36" s="31"/>
      <c r="BD36" s="31"/>
      <c r="BE36" s="31"/>
      <c r="BF36" s="31"/>
      <c r="BG36" s="31"/>
      <c r="BH36" s="31"/>
      <c r="BI36" s="32"/>
      <c r="BJ36" s="32"/>
      <c r="BK36" s="32"/>
      <c r="BL36" s="32"/>
      <c r="BM36" s="32"/>
      <c r="BN36" s="32"/>
      <c r="BO36" s="33"/>
      <c r="BP36" s="33"/>
      <c r="BQ36" s="33"/>
      <c r="BR36" s="33"/>
      <c r="BS36" s="33"/>
      <c r="BT36" s="33"/>
      <c r="BU36" s="34"/>
      <c r="BV36" s="34"/>
      <c r="BW36" s="34"/>
      <c r="BX36" s="34"/>
      <c r="BY36" s="34"/>
      <c r="BZ36" s="34"/>
      <c r="CA36" s="35"/>
      <c r="CB36" s="35"/>
      <c r="CC36" s="35"/>
      <c r="CD36" s="35"/>
      <c r="CE36" s="35"/>
      <c r="CF36" s="35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7"/>
      <c r="CU36" s="37"/>
      <c r="CV36" s="37"/>
      <c r="CW36" s="37"/>
      <c r="CX36" s="37"/>
      <c r="CY36" s="38"/>
      <c r="CZ36" s="38"/>
      <c r="DA36" s="39"/>
      <c r="DB36" s="162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80" ht="1.5" customHeight="1" x14ac:dyDescent="0.2">
      <c r="A37" s="162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162"/>
    </row>
    <row r="38" spans="1:180" ht="11.25" customHeight="1" x14ac:dyDescent="0.25">
      <c r="A38" s="162"/>
      <c r="B38" s="40"/>
      <c r="C38" s="6"/>
      <c r="D38" s="6"/>
      <c r="E38" s="6"/>
      <c r="F38" s="6"/>
      <c r="G38" s="6"/>
      <c r="H38" s="6"/>
      <c r="I38" s="63" t="s">
        <v>66</v>
      </c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56"/>
      <c r="BJ38" s="107" t="s">
        <v>67</v>
      </c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162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1:180" s="41" customFormat="1" ht="11.25" customHeight="1" x14ac:dyDescent="0.25">
      <c r="A39" s="162"/>
      <c r="B39" s="7"/>
      <c r="C39" s="7"/>
      <c r="D39" s="7"/>
      <c r="E39" s="7"/>
      <c r="F39" s="7"/>
      <c r="G39" s="7"/>
      <c r="H39" s="7"/>
      <c r="I39" s="84" t="s">
        <v>68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08" t="s">
        <v>69</v>
      </c>
      <c r="AL39" s="79"/>
      <c r="AM39" s="79"/>
      <c r="AN39" s="79"/>
      <c r="AO39" s="79"/>
      <c r="AP39" s="79"/>
      <c r="AQ39" s="79"/>
      <c r="AR39" s="79"/>
      <c r="AS39" s="79"/>
      <c r="AT39" s="79"/>
      <c r="AU39" s="109" t="s">
        <v>70</v>
      </c>
      <c r="AV39" s="251"/>
      <c r="AW39" s="251"/>
      <c r="AX39" s="251"/>
      <c r="AY39" s="251"/>
      <c r="AZ39" s="97">
        <f>CS35</f>
        <v>0</v>
      </c>
      <c r="BA39" s="97"/>
      <c r="BB39" s="97"/>
      <c r="BC39" s="97"/>
      <c r="BD39" s="97"/>
      <c r="BE39" s="97"/>
      <c r="BF39" s="87" t="s">
        <v>38</v>
      </c>
      <c r="BG39" s="87"/>
      <c r="BH39" s="87"/>
      <c r="BI39" s="79"/>
      <c r="BJ39" s="101" t="s">
        <v>71</v>
      </c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6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1:180" s="42" customFormat="1" ht="11.25" customHeight="1" x14ac:dyDescent="0.25">
      <c r="A40" s="16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63" t="s">
        <v>72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02"/>
      <c r="AL40" s="102"/>
      <c r="AM40" s="102"/>
      <c r="AN40" s="102"/>
      <c r="AO40" s="102"/>
      <c r="AP40" s="102"/>
      <c r="AQ40" s="102"/>
      <c r="AR40" s="103" t="s">
        <v>73</v>
      </c>
      <c r="AS40" s="103"/>
      <c r="AT40" s="103"/>
      <c r="AW40" s="96" t="s">
        <v>74</v>
      </c>
      <c r="AX40" s="96"/>
      <c r="AY40" s="96"/>
      <c r="AZ40" s="97">
        <f>IF(ISERROR(10*LOG(AK40/BI35)-4.9),0,10*LOG(AK40/BI35)-4.9)</f>
        <v>0</v>
      </c>
      <c r="BA40" s="97"/>
      <c r="BB40" s="97"/>
      <c r="BC40" s="97"/>
      <c r="BD40" s="97"/>
      <c r="BE40" s="97"/>
      <c r="BF40" s="87" t="s">
        <v>38</v>
      </c>
      <c r="BG40" s="87"/>
      <c r="BH40" s="87"/>
      <c r="BI40" s="79"/>
      <c r="BJ40" s="101" t="s">
        <v>75</v>
      </c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62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180" ht="12" customHeight="1" x14ac:dyDescent="0.25">
      <c r="A41" s="16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63" t="s">
        <v>76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"/>
      <c r="AV41" s="7"/>
      <c r="AW41" s="254" t="s">
        <v>77</v>
      </c>
      <c r="AX41" s="254"/>
      <c r="AY41" s="254"/>
      <c r="AZ41" s="97" t="str">
        <f>IF(AK40&gt;=800,-5,
IF(AK40&gt;=500,-4,
IF(AK40&gt;=300,-3,
IF(AK40&gt;=200,-2,IF(AK40&gt;0,0.0000000001,"---")))))</f>
        <v>---</v>
      </c>
      <c r="BA41" s="97"/>
      <c r="BB41" s="97"/>
      <c r="BC41" s="97"/>
      <c r="BD41" s="97"/>
      <c r="BE41" s="97"/>
      <c r="BF41" s="87" t="s">
        <v>38</v>
      </c>
      <c r="BG41" s="87"/>
      <c r="BH41" s="87"/>
      <c r="BI41" s="79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162"/>
    </row>
    <row r="42" spans="1:180" ht="11.25" customHeight="1" x14ac:dyDescent="0.25">
      <c r="A42" s="16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63" t="s">
        <v>78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96"/>
      <c r="AX42" s="265"/>
      <c r="AY42" s="265"/>
      <c r="AZ42" s="97">
        <f>IF(AND(BI35&gt;0,AK40&gt;0,CS35&gt;0),CS35+AZ40-AZ41,0)</f>
        <v>0</v>
      </c>
      <c r="BA42" s="97"/>
      <c r="BB42" s="97"/>
      <c r="BC42" s="97"/>
      <c r="BD42" s="97"/>
      <c r="BE42" s="97"/>
      <c r="BF42" s="87" t="s">
        <v>38</v>
      </c>
      <c r="BG42" s="87"/>
      <c r="BH42" s="87"/>
      <c r="BI42" s="79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162"/>
    </row>
    <row r="43" spans="1:180" ht="11.25" customHeight="1" x14ac:dyDescent="0.25">
      <c r="A43" s="162"/>
      <c r="B43" s="7"/>
      <c r="C43" s="7"/>
      <c r="D43" s="7"/>
      <c r="E43" s="7"/>
      <c r="F43" s="7"/>
      <c r="G43" s="7"/>
      <c r="H43" s="7"/>
      <c r="I43" s="84" t="s">
        <v>79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256" t="s">
        <v>80</v>
      </c>
      <c r="AX43" s="256"/>
      <c r="AY43" s="256"/>
      <c r="AZ43" s="257"/>
      <c r="BA43" s="257"/>
      <c r="BB43" s="257"/>
      <c r="BC43" s="257"/>
      <c r="BD43" s="257"/>
      <c r="BE43" s="257"/>
      <c r="BF43" s="87" t="s">
        <v>38</v>
      </c>
      <c r="BG43" s="87"/>
      <c r="BH43" s="87"/>
      <c r="BI43" s="79"/>
      <c r="BJ43" s="88" t="s">
        <v>92</v>
      </c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162"/>
    </row>
    <row r="44" spans="1:180" ht="16.5" x14ac:dyDescent="0.3">
      <c r="A44" s="162"/>
      <c r="B44" s="89" t="s">
        <v>81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258" t="s">
        <v>82</v>
      </c>
      <c r="AX44" s="259"/>
      <c r="AY44" s="259"/>
      <c r="AZ44" s="93">
        <f>IF(ISERROR(SUM(CS35,AZ40,AZ41,AZ43)),0,SUM(CS35,AZ40,AZ41,AZ43))</f>
        <v>0</v>
      </c>
      <c r="BA44" s="93"/>
      <c r="BB44" s="93"/>
      <c r="BC44" s="93"/>
      <c r="BD44" s="93"/>
      <c r="BE44" s="93"/>
      <c r="BF44" s="94" t="s">
        <v>38</v>
      </c>
      <c r="BG44" s="94"/>
      <c r="BH44" s="94"/>
      <c r="BI44" s="79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162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</row>
    <row r="45" spans="1:180" s="24" customFormat="1" ht="7.5" customHeight="1" x14ac:dyDescent="0.15">
      <c r="A45" s="162"/>
      <c r="B45" s="71" t="s">
        <v>39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3" t="s">
        <v>83</v>
      </c>
      <c r="AX45" s="74"/>
      <c r="AY45" s="74"/>
      <c r="AZ45" s="75">
        <f>IF(OR(AZ44=0,ISERROR(AZ44-BA20)),0,AZ44-BA20)</f>
        <v>0</v>
      </c>
      <c r="BA45" s="76"/>
      <c r="BB45" s="76"/>
      <c r="BC45" s="76"/>
      <c r="BD45" s="76"/>
      <c r="BE45" s="76"/>
      <c r="BF45" s="77" t="s">
        <v>38</v>
      </c>
      <c r="BG45" s="77"/>
      <c r="BH45" s="77"/>
      <c r="BI45" s="79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162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</row>
    <row r="46" spans="1:180" s="25" customFormat="1" ht="10.5" customHeight="1" x14ac:dyDescent="0.25">
      <c r="A46" s="162"/>
      <c r="B46" s="78" t="s">
        <v>84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80" t="str">
        <f>IF(ISERROR(BA20-AZ44),"☐",IF(OR(AZ39=0,BA20-AZ44&gt;=0),"☐","☑"))</f>
        <v>☐</v>
      </c>
      <c r="AW46" s="79"/>
      <c r="AX46" s="79"/>
      <c r="AY46" s="81" t="s">
        <v>85</v>
      </c>
      <c r="AZ46" s="79"/>
      <c r="BA46" s="79"/>
      <c r="BB46" s="79"/>
      <c r="BC46" s="80" t="str">
        <f>IF(ISERROR(BA20-AZ44),"☐",IF(OR(AZ39=0,BA20-AZ44&lt;=0),"☐","☑"))</f>
        <v>☐</v>
      </c>
      <c r="BD46" s="80"/>
      <c r="BE46" s="82" t="s">
        <v>86</v>
      </c>
      <c r="BF46" s="83"/>
      <c r="BG46" s="83"/>
      <c r="BH46" s="83"/>
      <c r="BI46" s="79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162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</row>
    <row r="47" spans="1:180" s="1" customFormat="1" ht="13.5" customHeight="1" thickBot="1" x14ac:dyDescent="0.25">
      <c r="A47" s="162"/>
      <c r="B47" s="266" t="s">
        <v>87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162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6" customHeight="1" thickTop="1" x14ac:dyDescent="0.2">
      <c r="A48" s="162"/>
      <c r="B48" s="59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162"/>
    </row>
    <row r="49" spans="1:106" ht="15.95" customHeight="1" x14ac:dyDescent="0.2">
      <c r="A49" s="162"/>
      <c r="B49" s="61" t="s">
        <v>88</v>
      </c>
      <c r="C49" s="213"/>
      <c r="D49" s="213"/>
      <c r="E49" s="213"/>
      <c r="F49" s="213"/>
      <c r="G49" s="213"/>
      <c r="H49" s="213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162"/>
    </row>
    <row r="50" spans="1:106" ht="15.95" customHeight="1" x14ac:dyDescent="0.25">
      <c r="A50" s="162"/>
      <c r="B50" s="63" t="s">
        <v>89</v>
      </c>
      <c r="C50" s="63"/>
      <c r="D50" s="63"/>
      <c r="E50" s="63"/>
      <c r="F50" s="63"/>
      <c r="I50" s="6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62"/>
    </row>
    <row r="51" spans="1:106" ht="20.100000000000001" customHeight="1" x14ac:dyDescent="0.25">
      <c r="A51" s="162"/>
      <c r="B51" s="63" t="s">
        <v>90</v>
      </c>
      <c r="C51" s="168"/>
      <c r="D51" s="168"/>
      <c r="E51" s="168"/>
      <c r="F51" s="168"/>
      <c r="G51" s="7"/>
      <c r="H51" s="7"/>
      <c r="I51" s="268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68" t="s">
        <v>91</v>
      </c>
      <c r="BE51" s="269"/>
      <c r="BF51" s="269"/>
      <c r="BG51" s="269"/>
      <c r="BH51" s="269"/>
      <c r="BI51" s="269"/>
      <c r="BJ51" s="269"/>
      <c r="BK51" s="269"/>
      <c r="BL51" s="269"/>
      <c r="BM51" s="269"/>
      <c r="BN51" s="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162"/>
    </row>
    <row r="52" spans="1:106" ht="17.2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</row>
  </sheetData>
  <sheetProtection sheet="1"/>
  <mergeCells count="227">
    <mergeCell ref="BJ44:DA46"/>
    <mergeCell ref="B45:AV45"/>
    <mergeCell ref="AW45:AY45"/>
    <mergeCell ref="AZ45:BE45"/>
    <mergeCell ref="BF45:BH45"/>
    <mergeCell ref="B46:AU46"/>
    <mergeCell ref="AV46:AX46"/>
    <mergeCell ref="AY46:BB46"/>
    <mergeCell ref="BC46:BD46"/>
    <mergeCell ref="BE46:BH46"/>
    <mergeCell ref="A52:DB52"/>
    <mergeCell ref="B47:DA47"/>
    <mergeCell ref="B48:DA48"/>
    <mergeCell ref="B49:DA49"/>
    <mergeCell ref="B50:F50"/>
    <mergeCell ref="I50:DA50"/>
    <mergeCell ref="B51:F51"/>
    <mergeCell ref="I51:BC51"/>
    <mergeCell ref="BD51:BM51"/>
    <mergeCell ref="BN51:DA51"/>
    <mergeCell ref="AW44:AY44"/>
    <mergeCell ref="AZ44:BE44"/>
    <mergeCell ref="BF44:BH44"/>
    <mergeCell ref="B34:H34"/>
    <mergeCell ref="I34:AC34"/>
    <mergeCell ref="AD34:BH34"/>
    <mergeCell ref="B35:H35"/>
    <mergeCell ref="AX35:BH35"/>
    <mergeCell ref="AK40:AQ40"/>
    <mergeCell ref="AR40:AT40"/>
    <mergeCell ref="AW40:AY40"/>
    <mergeCell ref="M42:AV42"/>
    <mergeCell ref="AW42:AY42"/>
    <mergeCell ref="AZ42:BE42"/>
    <mergeCell ref="BF42:BH42"/>
    <mergeCell ref="AZ40:BE40"/>
    <mergeCell ref="BF40:BH40"/>
    <mergeCell ref="B37:DA37"/>
    <mergeCell ref="I38:BH38"/>
    <mergeCell ref="BI38:BI46"/>
    <mergeCell ref="BJ38:DA38"/>
    <mergeCell ref="I39:AJ39"/>
    <mergeCell ref="AK39:AT39"/>
    <mergeCell ref="AU39:AY39"/>
    <mergeCell ref="AZ39:BE39"/>
    <mergeCell ref="BF39:BH39"/>
    <mergeCell ref="BJ39:DA39"/>
    <mergeCell ref="BJ40:DA40"/>
    <mergeCell ref="M41:AT41"/>
    <mergeCell ref="AW41:AY41"/>
    <mergeCell ref="AZ41:BE41"/>
    <mergeCell ref="BF41:BH41"/>
    <mergeCell ref="BJ41:DA41"/>
    <mergeCell ref="M40:AJ40"/>
    <mergeCell ref="BJ42:DA42"/>
    <mergeCell ref="I43:AV43"/>
    <mergeCell ref="AW43:AY43"/>
    <mergeCell ref="AZ43:BE43"/>
    <mergeCell ref="BF43:BH43"/>
    <mergeCell ref="BJ43:DA43"/>
    <mergeCell ref="B44:AV44"/>
    <mergeCell ref="CS35:CX35"/>
    <mergeCell ref="CY35:DA35"/>
    <mergeCell ref="CS34:CX34"/>
    <mergeCell ref="CY34:DA34"/>
    <mergeCell ref="CY32:DA32"/>
    <mergeCell ref="B31:H31"/>
    <mergeCell ref="I31:AC31"/>
    <mergeCell ref="AD31:BH31"/>
    <mergeCell ref="BI31:BM31"/>
    <mergeCell ref="BO31:BT31"/>
    <mergeCell ref="CM34:CR34"/>
    <mergeCell ref="CA33:CF33"/>
    <mergeCell ref="CG33:CL33"/>
    <mergeCell ref="CM33:CR33"/>
    <mergeCell ref="CA34:CF34"/>
    <mergeCell ref="CG34:CL34"/>
    <mergeCell ref="BI35:BM35"/>
    <mergeCell ref="BN35:BO35"/>
    <mergeCell ref="BP35:CR35"/>
    <mergeCell ref="BI34:BM34"/>
    <mergeCell ref="BO34:BT34"/>
    <mergeCell ref="BU34:BZ34"/>
    <mergeCell ref="I35:AW35"/>
    <mergeCell ref="B30:H30"/>
    <mergeCell ref="I30:AC30"/>
    <mergeCell ref="AD30:BH30"/>
    <mergeCell ref="BI30:BN30"/>
    <mergeCell ref="BO30:DA30"/>
    <mergeCell ref="B29:BH29"/>
    <mergeCell ref="BI29:BN29"/>
    <mergeCell ref="BU31:BZ31"/>
    <mergeCell ref="CS31:CX31"/>
    <mergeCell ref="CY31:DA31"/>
    <mergeCell ref="BI33:BM33"/>
    <mergeCell ref="BO33:BT33"/>
    <mergeCell ref="BU33:BZ33"/>
    <mergeCell ref="CA31:CF31"/>
    <mergeCell ref="CG31:CL31"/>
    <mergeCell ref="CM31:CR31"/>
    <mergeCell ref="CS33:CX33"/>
    <mergeCell ref="CY33:DA33"/>
    <mergeCell ref="B32:H32"/>
    <mergeCell ref="I32:AC32"/>
    <mergeCell ref="AD32:BH32"/>
    <mergeCell ref="BI32:BM32"/>
    <mergeCell ref="BO32:BT32"/>
    <mergeCell ref="B33:H33"/>
    <mergeCell ref="I33:AC33"/>
    <mergeCell ref="AD33:BH33"/>
    <mergeCell ref="BU32:BZ32"/>
    <mergeCell ref="CA32:CF32"/>
    <mergeCell ref="CG32:CL32"/>
    <mergeCell ref="CM32:CR32"/>
    <mergeCell ref="CS32:CX32"/>
    <mergeCell ref="B25:H25"/>
    <mergeCell ref="I25:DA25"/>
    <mergeCell ref="BO29:BT29"/>
    <mergeCell ref="BU29:BZ29"/>
    <mergeCell ref="CA29:CF29"/>
    <mergeCell ref="CG29:CJ29"/>
    <mergeCell ref="B26:DA26"/>
    <mergeCell ref="B27:BS27"/>
    <mergeCell ref="BT27:DA27"/>
    <mergeCell ref="B28:BH28"/>
    <mergeCell ref="BI28:BN28"/>
    <mergeCell ref="BO28:DA28"/>
    <mergeCell ref="CK29:CN29"/>
    <mergeCell ref="CO29:CR29"/>
    <mergeCell ref="CS29:DA29"/>
    <mergeCell ref="B23:H23"/>
    <mergeCell ref="I23:DA23"/>
    <mergeCell ref="BE20:BH20"/>
    <mergeCell ref="BI13:BI22"/>
    <mergeCell ref="BJ13:CE13"/>
    <mergeCell ref="CF13:CI13"/>
    <mergeCell ref="CK13:CN13"/>
    <mergeCell ref="B24:H24"/>
    <mergeCell ref="I24:DA24"/>
    <mergeCell ref="CK14:CN14"/>
    <mergeCell ref="CP14:CS14"/>
    <mergeCell ref="CU14:CW14"/>
    <mergeCell ref="CC16:CE16"/>
    <mergeCell ref="CP13:CS13"/>
    <mergeCell ref="CU13:CW13"/>
    <mergeCell ref="CC14:CE14"/>
    <mergeCell ref="B16:H16"/>
    <mergeCell ref="I16:BH16"/>
    <mergeCell ref="BJ16:BZ16"/>
    <mergeCell ref="CK16:CN16"/>
    <mergeCell ref="CP16:CS16"/>
    <mergeCell ref="CU16:CW16"/>
    <mergeCell ref="CK15:CN15"/>
    <mergeCell ref="CU15:CW15"/>
    <mergeCell ref="CF16:CI16"/>
    <mergeCell ref="A1:DB1"/>
    <mergeCell ref="A2:A51"/>
    <mergeCell ref="B2:CG2"/>
    <mergeCell ref="CH2:DA2"/>
    <mergeCell ref="DB2:DB51"/>
    <mergeCell ref="B3:DA3"/>
    <mergeCell ref="B4:H4"/>
    <mergeCell ref="I4:S4"/>
    <mergeCell ref="CA5:CI5"/>
    <mergeCell ref="I6:S6"/>
    <mergeCell ref="B17:H17"/>
    <mergeCell ref="CF14:CI14"/>
    <mergeCell ref="BJ17:DA17"/>
    <mergeCell ref="B18:H18"/>
    <mergeCell ref="I18:BH18"/>
    <mergeCell ref="BJ18:DA18"/>
    <mergeCell ref="B14:H14"/>
    <mergeCell ref="I14:BH14"/>
    <mergeCell ref="BJ14:BZ14"/>
    <mergeCell ref="CA14:CB16"/>
    <mergeCell ref="B20:P20"/>
    <mergeCell ref="Q20:AH20"/>
    <mergeCell ref="AI20:AU20"/>
    <mergeCell ref="AV20:AZ20"/>
    <mergeCell ref="DF27:DY28"/>
    <mergeCell ref="CA4:CI4"/>
    <mergeCell ref="CJ4:DA4"/>
    <mergeCell ref="CJ5:DA5"/>
    <mergeCell ref="CA6:CI6"/>
    <mergeCell ref="CJ6:DA6"/>
    <mergeCell ref="T6:AQ6"/>
    <mergeCell ref="AW6:BE6"/>
    <mergeCell ref="BH6:BY6"/>
    <mergeCell ref="CT12:DA12"/>
    <mergeCell ref="B7:DA7"/>
    <mergeCell ref="B8:H9"/>
    <mergeCell ref="I8:S8"/>
    <mergeCell ref="T8:DA8"/>
    <mergeCell ref="B5:H6"/>
    <mergeCell ref="I5:S5"/>
    <mergeCell ref="BA20:BD20"/>
    <mergeCell ref="CP15:CS15"/>
    <mergeCell ref="BJ20:DA22"/>
    <mergeCell ref="B21:BH22"/>
    <mergeCell ref="I17:BH17"/>
    <mergeCell ref="CF15:CI15"/>
    <mergeCell ref="B11:BT11"/>
    <mergeCell ref="BU11:DA11"/>
    <mergeCell ref="BZ4:BZ6"/>
    <mergeCell ref="I9:S9"/>
    <mergeCell ref="T9:DA9"/>
    <mergeCell ref="B15:H15"/>
    <mergeCell ref="I15:BH15"/>
    <mergeCell ref="BJ15:BZ15"/>
    <mergeCell ref="CC15:CE15"/>
    <mergeCell ref="B10:DA10"/>
    <mergeCell ref="T5:AQ5"/>
    <mergeCell ref="AW5:BE5"/>
    <mergeCell ref="BH5:BY5"/>
    <mergeCell ref="T4:AQ4"/>
    <mergeCell ref="AR4:AV6"/>
    <mergeCell ref="AW4:BE4"/>
    <mergeCell ref="BF4:BG6"/>
    <mergeCell ref="BH4:BY4"/>
    <mergeCell ref="B12:H12"/>
    <mergeCell ref="I12:BH12"/>
    <mergeCell ref="BJ12:CE12"/>
    <mergeCell ref="CF12:CI12"/>
    <mergeCell ref="CJ12:CN12"/>
    <mergeCell ref="CO12:CS12"/>
    <mergeCell ref="B13:H13"/>
    <mergeCell ref="I13:BH13"/>
  </mergeCells>
  <pageMargins left="0.78740157480314965" right="0.55118110236220474" top="0.27559055118110237" bottom="0.15748031496062992" header="0.15748031496062992" footer="0.23622047244094491"/>
  <pageSetup paperSize="9" orientation="portrait" r:id="rId1"/>
  <headerFooter alignWithMargins="0">
    <oddFooter>&amp;L&amp;"Arial Narrow,Standard"&amp;8VSSM | Schallschutz und Akustik&amp;R&amp;"Arial Narrow,Standard"&amp;8&amp;F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53"/>
  <sheetViews>
    <sheetView showGridLines="0" showZeros="0" zoomScale="110" zoomScaleNormal="110" workbookViewId="0">
      <selection activeCell="T4" sqref="T4:AQ4"/>
    </sheetView>
  </sheetViews>
  <sheetFormatPr baseColWidth="10" defaultColWidth="0.85546875" defaultRowHeight="12.75" x14ac:dyDescent="0.2"/>
  <cols>
    <col min="1" max="1" width="0.5703125" style="3" customWidth="1"/>
    <col min="2" max="2" width="2.140625" style="3" customWidth="1"/>
    <col min="3" max="34" width="0.85546875" style="3" customWidth="1"/>
    <col min="35" max="35" width="1.7109375" style="3" customWidth="1"/>
    <col min="36" max="46" width="0.85546875" style="3" customWidth="1"/>
    <col min="47" max="52" width="1.140625" style="3" customWidth="1"/>
    <col min="53" max="65" width="0.85546875" style="3" customWidth="1"/>
    <col min="66" max="66" width="2.140625" style="3" customWidth="1"/>
    <col min="67" max="96" width="0.7109375" style="3" customWidth="1"/>
    <col min="97" max="16384" width="0.85546875" style="3"/>
  </cols>
  <sheetData>
    <row r="1" spans="1:180" ht="39.950000000000003" customHeight="1" x14ac:dyDescent="0.2">
      <c r="A1" s="56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</row>
    <row r="2" spans="1:180" s="4" customFormat="1" ht="25.5" customHeight="1" thickBot="1" x14ac:dyDescent="0.25">
      <c r="A2" s="196"/>
      <c r="B2" s="197" t="s">
        <v>121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8" t="s">
        <v>1</v>
      </c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199"/>
    </row>
    <row r="3" spans="1:180" ht="10.5" customHeight="1" thickTop="1" x14ac:dyDescent="0.25">
      <c r="A3" s="162"/>
      <c r="B3" s="84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162"/>
    </row>
    <row r="4" spans="1:180" ht="15" customHeight="1" x14ac:dyDescent="0.25">
      <c r="A4" s="162"/>
      <c r="B4" s="61" t="s">
        <v>2</v>
      </c>
      <c r="C4" s="213"/>
      <c r="D4" s="213"/>
      <c r="E4" s="213"/>
      <c r="F4" s="213"/>
      <c r="G4" s="213"/>
      <c r="H4" s="213"/>
      <c r="I4" s="84" t="s">
        <v>3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64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56"/>
      <c r="AS4" s="56"/>
      <c r="AT4" s="56"/>
      <c r="AU4" s="56"/>
      <c r="AV4" s="56"/>
      <c r="AW4" s="84" t="s">
        <v>4</v>
      </c>
      <c r="AX4" s="162"/>
      <c r="AY4" s="162"/>
      <c r="AZ4" s="162"/>
      <c r="BA4" s="162"/>
      <c r="BB4" s="162"/>
      <c r="BC4" s="162"/>
      <c r="BD4" s="162"/>
      <c r="BE4" s="162"/>
      <c r="BF4" s="56"/>
      <c r="BG4" s="56"/>
      <c r="BH4" s="192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193"/>
      <c r="CA4" s="84" t="s">
        <v>5</v>
      </c>
      <c r="CB4" s="162"/>
      <c r="CC4" s="162"/>
      <c r="CD4" s="162"/>
      <c r="CE4" s="162"/>
      <c r="CF4" s="162"/>
      <c r="CG4" s="162"/>
      <c r="CH4" s="162"/>
      <c r="CI4" s="162"/>
      <c r="CJ4" s="194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162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</row>
    <row r="5" spans="1:180" ht="15" customHeight="1" x14ac:dyDescent="0.25">
      <c r="A5" s="162"/>
      <c r="B5" s="189"/>
      <c r="C5" s="189"/>
      <c r="D5" s="189"/>
      <c r="E5" s="189"/>
      <c r="F5" s="189"/>
      <c r="G5" s="189"/>
      <c r="H5" s="189"/>
      <c r="I5" s="84" t="s">
        <v>6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64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56"/>
      <c r="AS5" s="56"/>
      <c r="AT5" s="56"/>
      <c r="AU5" s="56"/>
      <c r="AV5" s="56"/>
      <c r="AW5" s="84" t="s">
        <v>7</v>
      </c>
      <c r="AX5" s="162"/>
      <c r="AY5" s="162"/>
      <c r="AZ5" s="162"/>
      <c r="BA5" s="162"/>
      <c r="BB5" s="162"/>
      <c r="BC5" s="162"/>
      <c r="BD5" s="162"/>
      <c r="BE5" s="162"/>
      <c r="BF5" s="56"/>
      <c r="BG5" s="56"/>
      <c r="BH5" s="192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162"/>
      <c r="CA5" s="84" t="s">
        <v>8</v>
      </c>
      <c r="CB5" s="162"/>
      <c r="CC5" s="162"/>
      <c r="CD5" s="162"/>
      <c r="CE5" s="162"/>
      <c r="CF5" s="162"/>
      <c r="CG5" s="162"/>
      <c r="CH5" s="162"/>
      <c r="CI5" s="162"/>
      <c r="CJ5" s="195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162"/>
    </row>
    <row r="6" spans="1:180" ht="15" customHeight="1" x14ac:dyDescent="0.25">
      <c r="A6" s="162"/>
      <c r="B6" s="189"/>
      <c r="C6" s="189"/>
      <c r="D6" s="189"/>
      <c r="E6" s="189"/>
      <c r="F6" s="189"/>
      <c r="G6" s="189"/>
      <c r="H6" s="189"/>
      <c r="I6" s="84" t="s">
        <v>9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64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56"/>
      <c r="AS6" s="56"/>
      <c r="AT6" s="56"/>
      <c r="AU6" s="56"/>
      <c r="AV6" s="56"/>
      <c r="AW6" s="84" t="s">
        <v>10</v>
      </c>
      <c r="AX6" s="162"/>
      <c r="AY6" s="162"/>
      <c r="AZ6" s="162"/>
      <c r="BA6" s="162"/>
      <c r="BB6" s="162"/>
      <c r="BC6" s="162"/>
      <c r="BD6" s="162"/>
      <c r="BE6" s="162"/>
      <c r="BF6" s="56"/>
      <c r="BG6" s="56"/>
      <c r="BH6" s="192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162"/>
      <c r="CA6" s="84" t="s">
        <v>11</v>
      </c>
      <c r="CB6" s="162"/>
      <c r="CC6" s="162"/>
      <c r="CD6" s="162"/>
      <c r="CE6" s="162"/>
      <c r="CF6" s="162"/>
      <c r="CG6" s="162"/>
      <c r="CH6" s="162"/>
      <c r="CI6" s="162"/>
      <c r="CJ6" s="194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162"/>
    </row>
    <row r="7" spans="1:180" ht="8.25" customHeight="1" x14ac:dyDescent="0.2">
      <c r="A7" s="162"/>
      <c r="B7" s="56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</row>
    <row r="8" spans="1:180" ht="18" customHeight="1" x14ac:dyDescent="0.25">
      <c r="A8" s="162"/>
      <c r="B8" s="56"/>
      <c r="C8" s="162"/>
      <c r="D8" s="162"/>
      <c r="E8" s="162"/>
      <c r="F8" s="162"/>
      <c r="G8" s="162"/>
      <c r="H8" s="162"/>
      <c r="I8" s="84" t="s">
        <v>12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62"/>
    </row>
    <row r="9" spans="1:180" ht="18" customHeight="1" x14ac:dyDescent="0.25">
      <c r="A9" s="162"/>
      <c r="B9" s="162"/>
      <c r="C9" s="162"/>
      <c r="D9" s="162"/>
      <c r="E9" s="162"/>
      <c r="F9" s="162"/>
      <c r="G9" s="162"/>
      <c r="H9" s="162"/>
      <c r="I9" s="84" t="s">
        <v>13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62"/>
    </row>
    <row r="10" spans="1:180" ht="10.5" customHeight="1" x14ac:dyDescent="0.2">
      <c r="A10" s="16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162"/>
    </row>
    <row r="11" spans="1:180" ht="15" customHeight="1" x14ac:dyDescent="0.25">
      <c r="A11" s="162"/>
      <c r="B11" s="184" t="s">
        <v>14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185" t="s">
        <v>122</v>
      </c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162"/>
    </row>
    <row r="12" spans="1:180" s="10" customFormat="1" ht="22.5" customHeight="1" x14ac:dyDescent="0.25">
      <c r="A12" s="162"/>
      <c r="B12" s="186" t="s">
        <v>16</v>
      </c>
      <c r="C12" s="162"/>
      <c r="D12" s="162"/>
      <c r="E12" s="162"/>
      <c r="F12" s="162"/>
      <c r="G12" s="162"/>
      <c r="H12" s="162"/>
      <c r="I12" s="182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235"/>
      <c r="BJ12" s="161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</row>
    <row r="13" spans="1:180" s="17" customFormat="1" ht="12.95" customHeight="1" x14ac:dyDescent="0.25">
      <c r="A13" s="162"/>
      <c r="B13" s="161"/>
      <c r="C13" s="162"/>
      <c r="D13" s="162"/>
      <c r="E13" s="162"/>
      <c r="F13" s="162"/>
      <c r="G13" s="162"/>
      <c r="H13" s="162"/>
      <c r="I13" s="171" t="s">
        <v>123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1" t="s">
        <v>124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</row>
    <row r="14" spans="1:180" s="1" customFormat="1" ht="12.95" customHeight="1" x14ac:dyDescent="0.25">
      <c r="A14" s="162"/>
      <c r="B14" s="161"/>
      <c r="C14" s="162"/>
      <c r="D14" s="162"/>
      <c r="E14" s="162"/>
      <c r="F14" s="162"/>
      <c r="G14" s="162"/>
      <c r="H14" s="162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297" t="s">
        <v>19</v>
      </c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8"/>
      <c r="BB14" s="298"/>
      <c r="BC14" s="298"/>
      <c r="BD14" s="298"/>
      <c r="BE14" s="299" t="s">
        <v>38</v>
      </c>
      <c r="BF14" s="300"/>
      <c r="BG14" s="300"/>
      <c r="BH14" s="300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s="1" customFormat="1" ht="12.95" customHeight="1" x14ac:dyDescent="0.25">
      <c r="A15" s="162"/>
      <c r="B15" s="161"/>
      <c r="C15" s="162"/>
      <c r="D15" s="162"/>
      <c r="E15" s="162"/>
      <c r="F15" s="162"/>
      <c r="G15" s="162"/>
      <c r="H15" s="162"/>
      <c r="I15" s="171" t="s">
        <v>125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1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1" customFormat="1" ht="12.95" customHeight="1" x14ac:dyDescent="0.25">
      <c r="A16" s="162"/>
      <c r="B16" s="161"/>
      <c r="C16" s="162"/>
      <c r="D16" s="162"/>
      <c r="E16" s="162"/>
      <c r="F16" s="162"/>
      <c r="G16" s="162"/>
      <c r="H16" s="162"/>
      <c r="I16" s="182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297" t="s">
        <v>28</v>
      </c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8"/>
      <c r="BB16" s="298"/>
      <c r="BC16" s="298"/>
      <c r="BD16" s="298"/>
      <c r="BE16" s="299" t="s">
        <v>38</v>
      </c>
      <c r="BF16" s="300"/>
      <c r="BG16" s="300"/>
      <c r="BH16" s="300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s="1" customFormat="1" ht="12.95" customHeight="1" x14ac:dyDescent="0.25">
      <c r="A17" s="162"/>
      <c r="B17" s="9"/>
      <c r="C17" s="2"/>
      <c r="D17" s="2"/>
      <c r="E17" s="2"/>
      <c r="F17" s="2"/>
      <c r="G17" s="2"/>
      <c r="H17" s="2"/>
      <c r="I17" s="171" t="s">
        <v>126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1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s="1" customFormat="1" ht="12.95" customHeight="1" x14ac:dyDescent="0.25">
      <c r="A18" s="162"/>
      <c r="B18" s="9"/>
      <c r="C18" s="2"/>
      <c r="D18" s="2"/>
      <c r="E18" s="2"/>
      <c r="F18" s="2"/>
      <c r="G18" s="2"/>
      <c r="H18" s="2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297" t="s">
        <v>127</v>
      </c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8"/>
      <c r="BB18" s="298"/>
      <c r="BC18" s="298"/>
      <c r="BD18" s="298"/>
      <c r="BE18" s="299" t="s">
        <v>38</v>
      </c>
      <c r="BF18" s="300"/>
      <c r="BG18" s="300"/>
      <c r="BH18" s="300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s="1" customFormat="1" ht="3.75" customHeight="1" x14ac:dyDescent="0.25">
      <c r="A19" s="162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P19" s="9"/>
      <c r="Q19" s="9"/>
      <c r="R19" s="9"/>
      <c r="S19" s="9"/>
      <c r="W19" s="18"/>
      <c r="X19" s="18"/>
      <c r="Y19" s="18"/>
      <c r="Z19" s="18"/>
      <c r="AA19" s="18"/>
      <c r="AB19" s="18"/>
      <c r="AC19" s="18"/>
      <c r="AD19" s="19"/>
      <c r="AE19" s="18"/>
      <c r="AF19" s="18"/>
      <c r="AG19" s="18"/>
      <c r="AH19" s="18"/>
      <c r="AJ19" s="18"/>
      <c r="AK19" s="18"/>
      <c r="AL19" s="18"/>
      <c r="AM19" s="18"/>
      <c r="AN19" s="18"/>
      <c r="AO19" s="18"/>
      <c r="AP19" s="18"/>
      <c r="AR19" s="18"/>
      <c r="AS19" s="20"/>
      <c r="AV19" s="18"/>
      <c r="AW19" s="18"/>
      <c r="AX19" s="18"/>
      <c r="AY19" s="18"/>
      <c r="BA19" s="21"/>
      <c r="BB19" s="22"/>
      <c r="BC19" s="22"/>
      <c r="BD19" s="22"/>
      <c r="BE19" s="23"/>
      <c r="BF19" s="23"/>
      <c r="BG19" s="8"/>
      <c r="BH19" s="8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s="1" customFormat="1" ht="16.5" x14ac:dyDescent="0.3">
      <c r="A20" s="162"/>
      <c r="B20" s="163" t="s">
        <v>34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81" t="s">
        <v>128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81" t="s">
        <v>129</v>
      </c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164" t="s">
        <v>130</v>
      </c>
      <c r="AW20" s="301"/>
      <c r="AX20" s="301"/>
      <c r="AY20" s="301"/>
      <c r="AZ20" s="301"/>
      <c r="BA20" s="166">
        <f>SUM(BA16,BA18)</f>
        <v>0</v>
      </c>
      <c r="BB20" s="166"/>
      <c r="BC20" s="166"/>
      <c r="BD20" s="166"/>
      <c r="BE20" s="234" t="s">
        <v>38</v>
      </c>
      <c r="BF20" s="162"/>
      <c r="BG20" s="162"/>
      <c r="BH20" s="162"/>
      <c r="BI20" s="162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162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s="24" customFormat="1" ht="7.5" customHeight="1" x14ac:dyDescent="0.2">
      <c r="A21" s="162"/>
      <c r="B21" s="169" t="s">
        <v>39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162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162"/>
    </row>
    <row r="22" spans="1:180" s="25" customFormat="1" ht="10.5" customHeight="1" x14ac:dyDescent="0.2">
      <c r="A22" s="162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162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162"/>
    </row>
    <row r="23" spans="1:180" ht="20.100000000000001" customHeight="1" x14ac:dyDescent="0.25">
      <c r="A23" s="162"/>
      <c r="B23" s="63" t="s">
        <v>40</v>
      </c>
      <c r="C23" s="213"/>
      <c r="D23" s="213"/>
      <c r="E23" s="213"/>
      <c r="F23" s="213"/>
      <c r="G23" s="213"/>
      <c r="H23" s="213"/>
      <c r="I23" s="158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162"/>
    </row>
    <row r="24" spans="1:180" ht="20.100000000000001" customHeight="1" x14ac:dyDescent="0.25">
      <c r="A24" s="162"/>
      <c r="B24" s="56"/>
      <c r="C24" s="162"/>
      <c r="D24" s="162"/>
      <c r="E24" s="162"/>
      <c r="F24" s="162"/>
      <c r="G24" s="162"/>
      <c r="H24" s="162"/>
      <c r="I24" s="158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162"/>
    </row>
    <row r="25" spans="1:180" ht="20.100000000000001" customHeight="1" x14ac:dyDescent="0.25">
      <c r="A25" s="162"/>
      <c r="B25" s="84"/>
      <c r="C25" s="162"/>
      <c r="D25" s="162"/>
      <c r="E25" s="162"/>
      <c r="F25" s="162"/>
      <c r="G25" s="162"/>
      <c r="H25" s="162"/>
      <c r="I25" s="158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162"/>
    </row>
    <row r="26" spans="1:180" s="1" customFormat="1" ht="9" customHeight="1" x14ac:dyDescent="0.2">
      <c r="A26" s="162"/>
      <c r="B26" s="15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s="1" customFormat="1" ht="15" customHeight="1" x14ac:dyDescent="0.3">
      <c r="A27" s="162"/>
      <c r="B27" s="153" t="s">
        <v>41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55"/>
      <c r="BP27" s="154" t="s">
        <v>131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</row>
    <row r="28" spans="1:180" s="1" customFormat="1" ht="18.75" customHeight="1" x14ac:dyDescent="0.25">
      <c r="A28" s="162"/>
      <c r="B28" s="155" t="s">
        <v>113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156"/>
      <c r="BJ28" s="295"/>
      <c r="BK28" s="295"/>
      <c r="BL28" s="295"/>
      <c r="BM28" s="295"/>
      <c r="BN28" s="295"/>
      <c r="BO28" s="157" t="s">
        <v>45</v>
      </c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162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</row>
    <row r="29" spans="1:180" s="1" customFormat="1" ht="12" customHeight="1" x14ac:dyDescent="0.3">
      <c r="A29" s="162"/>
      <c r="B29" s="148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156" t="s">
        <v>132</v>
      </c>
      <c r="BJ29" s="295"/>
      <c r="BK29" s="295"/>
      <c r="BL29" s="295"/>
      <c r="BM29" s="295"/>
      <c r="BN29" s="295"/>
      <c r="BO29" s="238" t="s">
        <v>133</v>
      </c>
      <c r="BP29" s="238"/>
      <c r="BQ29" s="238"/>
      <c r="BR29" s="238"/>
      <c r="BS29" s="238"/>
      <c r="BT29" s="238"/>
      <c r="BU29" s="238"/>
      <c r="BV29" s="238"/>
      <c r="BW29" s="238"/>
      <c r="BX29" s="238"/>
      <c r="BY29" s="238" t="s">
        <v>134</v>
      </c>
      <c r="BZ29" s="238"/>
      <c r="CA29" s="238"/>
      <c r="CB29" s="238"/>
      <c r="CC29" s="238"/>
      <c r="CD29" s="238"/>
      <c r="CE29" s="238"/>
      <c r="CF29" s="238"/>
      <c r="CG29" s="238"/>
      <c r="CH29" s="238"/>
      <c r="CI29" s="238" t="s">
        <v>135</v>
      </c>
      <c r="CJ29" s="238"/>
      <c r="CK29" s="238"/>
      <c r="CL29" s="238"/>
      <c r="CM29" s="238"/>
      <c r="CN29" s="238"/>
      <c r="CO29" s="238"/>
      <c r="CP29" s="238"/>
      <c r="CQ29" s="238"/>
      <c r="CR29" s="238"/>
      <c r="CS29" s="157"/>
      <c r="CT29" s="157"/>
      <c r="CU29" s="157"/>
      <c r="CV29" s="157"/>
      <c r="CW29" s="157"/>
      <c r="CX29" s="157"/>
      <c r="CY29" s="157"/>
      <c r="CZ29" s="157"/>
      <c r="DA29" s="157"/>
      <c r="DB29" s="162"/>
    </row>
    <row r="30" spans="1:180" s="1" customFormat="1" ht="11.25" customHeight="1" x14ac:dyDescent="0.25">
      <c r="A30" s="162"/>
      <c r="B30" s="148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149" t="s">
        <v>136</v>
      </c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136" t="s">
        <v>137</v>
      </c>
      <c r="CJ30" s="136"/>
      <c r="CK30" s="136"/>
      <c r="CL30" s="136"/>
      <c r="CM30" s="136"/>
      <c r="CN30" s="136"/>
      <c r="CO30" s="136"/>
      <c r="CP30" s="136"/>
      <c r="CQ30" s="136"/>
      <c r="CR30" s="136"/>
      <c r="CS30" s="157"/>
      <c r="CT30" s="157"/>
      <c r="CU30" s="157"/>
      <c r="CV30" s="157"/>
      <c r="CW30" s="157"/>
      <c r="CX30" s="157"/>
      <c r="CY30" s="157"/>
      <c r="CZ30" s="157"/>
      <c r="DA30" s="157"/>
      <c r="DB30" s="162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</row>
    <row r="31" spans="1:180" ht="12" customHeight="1" x14ac:dyDescent="0.25">
      <c r="A31" s="162"/>
      <c r="B31" s="142" t="s">
        <v>54</v>
      </c>
      <c r="C31" s="288"/>
      <c r="D31" s="288"/>
      <c r="E31" s="288"/>
      <c r="F31" s="288"/>
      <c r="G31" s="288"/>
      <c r="H31" s="288"/>
      <c r="I31" s="143" t="s">
        <v>55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138" t="s">
        <v>56</v>
      </c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245" t="s">
        <v>138</v>
      </c>
      <c r="BJ31" s="156"/>
      <c r="BK31" s="156"/>
      <c r="BL31" s="156"/>
      <c r="BM31" s="156"/>
      <c r="BN31" s="156"/>
      <c r="BO31" s="238" t="s">
        <v>58</v>
      </c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162"/>
    </row>
    <row r="32" spans="1:180" ht="39.950000000000003" customHeight="1" x14ac:dyDescent="0.2">
      <c r="A32" s="162"/>
      <c r="B32" s="131">
        <v>1</v>
      </c>
      <c r="C32" s="288"/>
      <c r="D32" s="288"/>
      <c r="E32" s="288"/>
      <c r="F32" s="288"/>
      <c r="G32" s="288"/>
      <c r="H32" s="288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289"/>
      <c r="BJ32" s="289"/>
      <c r="BK32" s="289"/>
      <c r="BL32" s="289"/>
      <c r="BM32" s="289"/>
      <c r="BN32" s="26" t="s">
        <v>139</v>
      </c>
      <c r="BO32" s="122"/>
      <c r="BP32" s="290"/>
      <c r="BQ32" s="290"/>
      <c r="BR32" s="290"/>
      <c r="BS32" s="290"/>
      <c r="BT32" s="290"/>
      <c r="BU32" s="290"/>
      <c r="BV32" s="290"/>
      <c r="BW32" s="290"/>
      <c r="BX32" s="290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291"/>
      <c r="CJ32" s="290"/>
      <c r="CK32" s="290"/>
      <c r="CL32" s="290"/>
      <c r="CM32" s="290"/>
      <c r="CN32" s="290"/>
      <c r="CO32" s="290"/>
      <c r="CP32" s="290"/>
      <c r="CQ32" s="290"/>
      <c r="CR32" s="290"/>
      <c r="CS32" s="124">
        <f>ROUND(SUM(BO32,-BY32,IF(CI32&gt;0,CI32,0)),1)</f>
        <v>0</v>
      </c>
      <c r="CT32" s="124"/>
      <c r="CU32" s="124"/>
      <c r="CV32" s="124"/>
      <c r="CW32" s="124"/>
      <c r="CX32" s="124"/>
      <c r="CY32" s="125" t="s">
        <v>38</v>
      </c>
      <c r="CZ32" s="125"/>
      <c r="DA32" s="125"/>
      <c r="DB32" s="162"/>
    </row>
    <row r="33" spans="1:180" ht="39.950000000000003" customHeight="1" x14ac:dyDescent="0.2">
      <c r="A33" s="162"/>
      <c r="B33" s="131">
        <v>2</v>
      </c>
      <c r="C33" s="288"/>
      <c r="D33" s="288"/>
      <c r="E33" s="288"/>
      <c r="F33" s="288"/>
      <c r="G33" s="288"/>
      <c r="H33" s="28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292"/>
      <c r="BJ33" s="292"/>
      <c r="BK33" s="292"/>
      <c r="BL33" s="292"/>
      <c r="BM33" s="292"/>
      <c r="BN33" s="27" t="s">
        <v>139</v>
      </c>
      <c r="BO33" s="118"/>
      <c r="BP33" s="286"/>
      <c r="BQ33" s="286"/>
      <c r="BR33" s="286"/>
      <c r="BS33" s="286"/>
      <c r="BT33" s="286"/>
      <c r="BU33" s="286"/>
      <c r="BV33" s="286"/>
      <c r="BW33" s="286"/>
      <c r="BX33" s="286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287"/>
      <c r="CJ33" s="286"/>
      <c r="CK33" s="286"/>
      <c r="CL33" s="286"/>
      <c r="CM33" s="286"/>
      <c r="CN33" s="286"/>
      <c r="CO33" s="286"/>
      <c r="CP33" s="286"/>
      <c r="CQ33" s="286"/>
      <c r="CR33" s="286"/>
      <c r="CS33" s="120">
        <f>ROUND(SUM(BO33,-BY33,IF(CI33&gt;0,CI33,0)),1)</f>
        <v>0</v>
      </c>
      <c r="CT33" s="120"/>
      <c r="CU33" s="120"/>
      <c r="CV33" s="120"/>
      <c r="CW33" s="120"/>
      <c r="CX33" s="120"/>
      <c r="CY33" s="121" t="s">
        <v>38</v>
      </c>
      <c r="CZ33" s="121"/>
      <c r="DA33" s="121"/>
      <c r="DB33" s="162"/>
    </row>
    <row r="34" spans="1:180" ht="39.950000000000003" customHeight="1" x14ac:dyDescent="0.2">
      <c r="A34" s="162"/>
      <c r="B34" s="131">
        <v>3</v>
      </c>
      <c r="C34" s="288"/>
      <c r="D34" s="288"/>
      <c r="E34" s="288"/>
      <c r="F34" s="288"/>
      <c r="G34" s="288"/>
      <c r="H34" s="288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289"/>
      <c r="BJ34" s="289"/>
      <c r="BK34" s="289"/>
      <c r="BL34" s="289"/>
      <c r="BM34" s="289"/>
      <c r="BN34" s="26" t="s">
        <v>139</v>
      </c>
      <c r="BO34" s="122"/>
      <c r="BP34" s="290"/>
      <c r="BQ34" s="290"/>
      <c r="BR34" s="290"/>
      <c r="BS34" s="290"/>
      <c r="BT34" s="290"/>
      <c r="BU34" s="290"/>
      <c r="BV34" s="290"/>
      <c r="BW34" s="290"/>
      <c r="BX34" s="290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291"/>
      <c r="CJ34" s="290"/>
      <c r="CK34" s="290"/>
      <c r="CL34" s="290"/>
      <c r="CM34" s="290"/>
      <c r="CN34" s="290"/>
      <c r="CO34" s="290"/>
      <c r="CP34" s="290"/>
      <c r="CQ34" s="290"/>
      <c r="CR34" s="290"/>
      <c r="CS34" s="124">
        <f>ROUND(SUM(BO34,-BY34,IF(CI34&gt;0,CI34,0)),1)</f>
        <v>0</v>
      </c>
      <c r="CT34" s="124"/>
      <c r="CU34" s="124"/>
      <c r="CV34" s="124"/>
      <c r="CW34" s="124"/>
      <c r="CX34" s="124"/>
      <c r="CY34" s="125" t="s">
        <v>38</v>
      </c>
      <c r="CZ34" s="125"/>
      <c r="DA34" s="125"/>
      <c r="DB34" s="162"/>
    </row>
    <row r="35" spans="1:180" ht="39.950000000000003" customHeight="1" x14ac:dyDescent="0.2">
      <c r="A35" s="162"/>
      <c r="B35" s="131">
        <v>4</v>
      </c>
      <c r="C35" s="284"/>
      <c r="D35" s="284"/>
      <c r="E35" s="284"/>
      <c r="F35" s="284"/>
      <c r="G35" s="284"/>
      <c r="H35" s="284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85"/>
      <c r="BJ35" s="285"/>
      <c r="BK35" s="285"/>
      <c r="BL35" s="285"/>
      <c r="BM35" s="285"/>
      <c r="BN35" s="28" t="s">
        <v>139</v>
      </c>
      <c r="BO35" s="118"/>
      <c r="BP35" s="286"/>
      <c r="BQ35" s="286"/>
      <c r="BR35" s="286"/>
      <c r="BS35" s="286"/>
      <c r="BT35" s="286"/>
      <c r="BU35" s="286"/>
      <c r="BV35" s="286"/>
      <c r="BW35" s="286"/>
      <c r="BX35" s="286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287"/>
      <c r="CJ35" s="286"/>
      <c r="CK35" s="286"/>
      <c r="CL35" s="286"/>
      <c r="CM35" s="286"/>
      <c r="CN35" s="286"/>
      <c r="CO35" s="286"/>
      <c r="CP35" s="286"/>
      <c r="CQ35" s="286"/>
      <c r="CR35" s="286"/>
      <c r="CS35" s="120">
        <f>ROUND(SUM(BO35,-BY35,IF(CI35&gt;0,CI35,0)),1)</f>
        <v>0</v>
      </c>
      <c r="CT35" s="120"/>
      <c r="CU35" s="120"/>
      <c r="CV35" s="120"/>
      <c r="CW35" s="120"/>
      <c r="CX35" s="120"/>
      <c r="CY35" s="248" t="s">
        <v>38</v>
      </c>
      <c r="CZ35" s="248"/>
      <c r="DA35" s="248"/>
      <c r="DB35" s="162"/>
    </row>
    <row r="36" spans="1:180" ht="18" x14ac:dyDescent="0.35">
      <c r="A36" s="162"/>
      <c r="B36" s="110" t="s">
        <v>140</v>
      </c>
      <c r="C36" s="280"/>
      <c r="D36" s="280"/>
      <c r="E36" s="280"/>
      <c r="F36" s="280"/>
      <c r="G36" s="280"/>
      <c r="H36" s="280"/>
      <c r="I36" s="281" t="s">
        <v>62</v>
      </c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2"/>
      <c r="AW36" s="282"/>
      <c r="AX36" s="113" t="s">
        <v>141</v>
      </c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283">
        <f>SUM(BI32:BN35)</f>
        <v>0</v>
      </c>
      <c r="BJ36" s="283"/>
      <c r="BK36" s="283"/>
      <c r="BL36" s="283"/>
      <c r="BM36" s="283"/>
      <c r="BN36" s="115" t="s">
        <v>139</v>
      </c>
      <c r="BO36" s="282"/>
      <c r="BP36" s="117" t="s">
        <v>142</v>
      </c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104">
        <f>SUM(CS32:CX35)</f>
        <v>0</v>
      </c>
      <c r="CT36" s="104"/>
      <c r="CU36" s="104"/>
      <c r="CV36" s="104"/>
      <c r="CW36" s="104"/>
      <c r="CX36" s="104"/>
      <c r="CY36" s="105" t="s">
        <v>38</v>
      </c>
      <c r="CZ36" s="105"/>
      <c r="DA36" s="105"/>
      <c r="DB36" s="162"/>
    </row>
    <row r="37" spans="1:180" s="29" customFormat="1" ht="12" hidden="1" customHeight="1" x14ac:dyDescent="0.2">
      <c r="A37" s="162"/>
      <c r="C37" s="30" t="s">
        <v>65</v>
      </c>
      <c r="D37" s="31"/>
      <c r="E37" s="31"/>
      <c r="F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Z37" s="31"/>
      <c r="BA37" s="31"/>
      <c r="BB37" s="31"/>
      <c r="BC37" s="31"/>
      <c r="BD37" s="31"/>
      <c r="BE37" s="31"/>
      <c r="BF37" s="31"/>
      <c r="BG37" s="31"/>
      <c r="BH37" s="31"/>
      <c r="BI37" s="32"/>
      <c r="BJ37" s="32"/>
      <c r="BK37" s="32"/>
      <c r="BL37" s="32"/>
      <c r="BM37" s="32"/>
      <c r="BN37" s="32"/>
      <c r="BO37" s="33"/>
      <c r="BP37" s="33"/>
      <c r="BQ37" s="33"/>
      <c r="BR37" s="33"/>
      <c r="BS37" s="33"/>
      <c r="BT37" s="33"/>
      <c r="BU37" s="34"/>
      <c r="BV37" s="34"/>
      <c r="BW37" s="34"/>
      <c r="BX37" s="34"/>
      <c r="BY37" s="34"/>
      <c r="BZ37" s="34"/>
      <c r="CA37" s="35"/>
      <c r="CB37" s="35"/>
      <c r="CC37" s="35"/>
      <c r="CD37" s="35"/>
      <c r="CE37" s="35"/>
      <c r="CF37" s="35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7"/>
      <c r="CU37" s="37"/>
      <c r="CV37" s="37"/>
      <c r="CW37" s="37"/>
      <c r="CX37" s="37"/>
      <c r="CY37" s="38"/>
      <c r="CZ37" s="38"/>
      <c r="DA37" s="39"/>
      <c r="DB37" s="162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</row>
    <row r="38" spans="1:180" ht="1.5" customHeight="1" x14ac:dyDescent="0.2">
      <c r="A38" s="16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162"/>
    </row>
    <row r="39" spans="1:180" ht="11.25" customHeight="1" x14ac:dyDescent="0.25">
      <c r="A39" s="162"/>
      <c r="B39" s="40"/>
      <c r="C39" s="50"/>
      <c r="D39" s="50"/>
      <c r="E39" s="50"/>
      <c r="F39" s="50"/>
      <c r="G39" s="50"/>
      <c r="H39" s="50"/>
      <c r="I39" s="63" t="s">
        <v>66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56"/>
      <c r="BJ39" s="107" t="s">
        <v>67</v>
      </c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162"/>
    </row>
    <row r="40" spans="1:180" s="41" customFormat="1" ht="11.25" customHeight="1" x14ac:dyDescent="0.3">
      <c r="A40" s="162"/>
      <c r="B40" s="2"/>
      <c r="C40" s="2"/>
      <c r="D40" s="2"/>
      <c r="E40" s="2"/>
      <c r="F40" s="2"/>
      <c r="G40" s="2"/>
      <c r="H40" s="2"/>
      <c r="I40" s="84" t="s">
        <v>68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108" t="s">
        <v>69</v>
      </c>
      <c r="AL40" s="108"/>
      <c r="AM40" s="108"/>
      <c r="AN40" s="108"/>
      <c r="AO40" s="108"/>
      <c r="AP40" s="108"/>
      <c r="AQ40" s="108"/>
      <c r="AR40" s="108"/>
      <c r="AS40" s="108"/>
      <c r="AT40" s="108"/>
      <c r="AU40" s="109" t="s">
        <v>143</v>
      </c>
      <c r="AV40" s="109"/>
      <c r="AW40" s="109"/>
      <c r="AX40" s="109"/>
      <c r="AY40" s="109"/>
      <c r="AZ40" s="97">
        <f>CS36</f>
        <v>0</v>
      </c>
      <c r="BA40" s="97"/>
      <c r="BB40" s="97"/>
      <c r="BC40" s="97"/>
      <c r="BD40" s="97"/>
      <c r="BE40" s="97"/>
      <c r="BF40" s="87" t="s">
        <v>38</v>
      </c>
      <c r="BG40" s="87"/>
      <c r="BH40" s="87"/>
      <c r="BI40" s="162"/>
      <c r="BJ40" s="101" t="s">
        <v>71</v>
      </c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62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</row>
    <row r="41" spans="1:180" s="42" customFormat="1" ht="11.25" customHeight="1" x14ac:dyDescent="0.25">
      <c r="A41" s="16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63" t="s">
        <v>72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102"/>
      <c r="AL41" s="102"/>
      <c r="AM41" s="102"/>
      <c r="AN41" s="102"/>
      <c r="AO41" s="102"/>
      <c r="AP41" s="102"/>
      <c r="AQ41" s="102"/>
      <c r="AR41" s="103" t="s">
        <v>73</v>
      </c>
      <c r="AS41" s="103"/>
      <c r="AT41" s="103"/>
      <c r="AW41" s="279" t="s">
        <v>144</v>
      </c>
      <c r="AX41" s="279"/>
      <c r="AY41" s="279"/>
      <c r="AZ41" s="97">
        <f>IF(AK41&gt;0,14.9-10*LOG(AK41),0)</f>
        <v>0</v>
      </c>
      <c r="BA41" s="97"/>
      <c r="BB41" s="97"/>
      <c r="BC41" s="97"/>
      <c r="BD41" s="97"/>
      <c r="BE41" s="97"/>
      <c r="BF41" s="87" t="s">
        <v>38</v>
      </c>
      <c r="BG41" s="87"/>
      <c r="BH41" s="87"/>
      <c r="BI41" s="162"/>
      <c r="BJ41" s="101" t="s">
        <v>75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6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</row>
    <row r="42" spans="1:180" ht="12" customHeight="1" x14ac:dyDescent="0.25">
      <c r="A42" s="16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63" t="s">
        <v>76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51"/>
      <c r="AV42" s="51"/>
      <c r="AW42" s="254" t="s">
        <v>77</v>
      </c>
      <c r="AX42" s="254"/>
      <c r="AY42" s="254"/>
      <c r="AZ42" s="97" t="str">
        <f>IF(AK41&gt;=800,5,
IF(AK41&gt;=500,4,
IF(AK41&gt;=300,3,
IF(AK41&gt;=200,2,IF(AK41&gt;0,0.0000000001,"---")))))</f>
        <v>---</v>
      </c>
      <c r="BA42" s="97"/>
      <c r="BB42" s="97"/>
      <c r="BC42" s="97"/>
      <c r="BD42" s="97"/>
      <c r="BE42" s="97"/>
      <c r="BF42" s="87" t="s">
        <v>38</v>
      </c>
      <c r="BG42" s="87"/>
      <c r="BH42" s="87"/>
      <c r="BI42" s="162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162"/>
    </row>
    <row r="43" spans="1:180" ht="11.25" customHeight="1" x14ac:dyDescent="0.25">
      <c r="A43" s="16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3" t="s">
        <v>78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96"/>
      <c r="AX43" s="96"/>
      <c r="AY43" s="96"/>
      <c r="AZ43" s="97" t="str">
        <f>IF(AND(AK41&gt;0,AZ40&gt;0),SUM(AZ40,ROUND(AZ42,1),ROUND(AZ41,1)),"")</f>
        <v/>
      </c>
      <c r="BA43" s="97"/>
      <c r="BB43" s="97"/>
      <c r="BC43" s="97"/>
      <c r="BD43" s="97"/>
      <c r="BE43" s="97"/>
      <c r="BF43" s="87" t="s">
        <v>38</v>
      </c>
      <c r="BG43" s="87"/>
      <c r="BH43" s="87"/>
      <c r="BI43" s="162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162"/>
    </row>
    <row r="44" spans="1:180" ht="11.25" customHeight="1" x14ac:dyDescent="0.25">
      <c r="A44" s="162"/>
      <c r="B44" s="2"/>
      <c r="C44" s="2"/>
      <c r="D44" s="2"/>
      <c r="E44" s="2"/>
      <c r="F44" s="2"/>
      <c r="G44" s="2"/>
      <c r="H44" s="2"/>
      <c r="I44" s="84" t="s">
        <v>79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256" t="s">
        <v>80</v>
      </c>
      <c r="AX44" s="256"/>
      <c r="AY44" s="256"/>
      <c r="AZ44" s="257"/>
      <c r="BA44" s="257"/>
      <c r="BB44" s="257"/>
      <c r="BC44" s="257"/>
      <c r="BD44" s="257"/>
      <c r="BE44" s="257"/>
      <c r="BF44" s="87" t="s">
        <v>38</v>
      </c>
      <c r="BG44" s="87"/>
      <c r="BH44" s="87"/>
      <c r="BI44" s="162"/>
      <c r="BJ44" s="88" t="s">
        <v>119</v>
      </c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162"/>
    </row>
    <row r="45" spans="1:180" ht="16.5" x14ac:dyDescent="0.3">
      <c r="A45" s="162"/>
      <c r="B45" s="89" t="s">
        <v>81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58" t="s">
        <v>145</v>
      </c>
      <c r="AX45" s="274"/>
      <c r="AY45" s="274"/>
      <c r="AZ45" s="93">
        <f>IF(AZ43&lt;=0,"",SUM(AZ43:BE44))</f>
        <v>0</v>
      </c>
      <c r="BA45" s="93"/>
      <c r="BB45" s="93"/>
      <c r="BC45" s="93"/>
      <c r="BD45" s="93"/>
      <c r="BE45" s="93"/>
      <c r="BF45" s="94" t="s">
        <v>38</v>
      </c>
      <c r="BG45" s="94"/>
      <c r="BH45" s="94"/>
      <c r="BI45" s="162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162"/>
    </row>
    <row r="46" spans="1:180" s="24" customFormat="1" ht="7.5" customHeight="1" x14ac:dyDescent="0.2">
      <c r="A46" s="162"/>
      <c r="B46" s="71" t="s">
        <v>39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73" t="s">
        <v>83</v>
      </c>
      <c r="AX46" s="277"/>
      <c r="AY46" s="277"/>
      <c r="AZ46" s="75">
        <f>IF(OR(AZ45=0,ISERROR(BA20-BA21)),0,AZ45-BA20)</f>
        <v>0</v>
      </c>
      <c r="BA46" s="278"/>
      <c r="BB46" s="278"/>
      <c r="BC46" s="278"/>
      <c r="BD46" s="278"/>
      <c r="BE46" s="278"/>
      <c r="BF46" s="77" t="s">
        <v>38</v>
      </c>
      <c r="BG46" s="77"/>
      <c r="BH46" s="77"/>
      <c r="BI46" s="162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162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</row>
    <row r="47" spans="1:180" s="25" customFormat="1" ht="10.5" customHeight="1" x14ac:dyDescent="0.25">
      <c r="A47" s="162"/>
      <c r="B47" s="78" t="s">
        <v>84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80" t="str">
        <f>IF(ISERROR(BA20-AZ45),"☐",IF(OR(AZ40=0,BA20-AZ45&lt;=0),"☐","☑"))</f>
        <v>☐</v>
      </c>
      <c r="AW47" s="162"/>
      <c r="AX47" s="162"/>
      <c r="AY47" s="81" t="s">
        <v>85</v>
      </c>
      <c r="AZ47" s="162"/>
      <c r="BA47" s="162"/>
      <c r="BB47" s="162"/>
      <c r="BC47" s="80" t="str">
        <f>IF(ISERROR(BA20-AZ45),"☐",IF(OR(AZ40=0,BA20-AZ45&gt;=0),"☐","☑"))</f>
        <v>☐</v>
      </c>
      <c r="BD47" s="80"/>
      <c r="BE47" s="82" t="s">
        <v>86</v>
      </c>
      <c r="BF47" s="272"/>
      <c r="BG47" s="272"/>
      <c r="BH47" s="272"/>
      <c r="BI47" s="162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162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</row>
    <row r="48" spans="1:180" s="1" customFormat="1" ht="13.5" customHeight="1" thickBot="1" x14ac:dyDescent="0.25">
      <c r="A48" s="162"/>
      <c r="B48" s="266" t="s">
        <v>87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162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06" ht="6" customHeight="1" thickTop="1" x14ac:dyDescent="0.2">
      <c r="A49" s="162"/>
      <c r="B49" s="59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3"/>
      <c r="DB49" s="162"/>
    </row>
    <row r="50" spans="1:106" ht="15.95" customHeight="1" x14ac:dyDescent="0.2">
      <c r="A50" s="162"/>
      <c r="B50" s="61" t="s">
        <v>88</v>
      </c>
      <c r="C50" s="213"/>
      <c r="D50" s="213"/>
      <c r="E50" s="213"/>
      <c r="F50" s="213"/>
      <c r="G50" s="213"/>
      <c r="H50" s="213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</row>
    <row r="51" spans="1:106" ht="15.95" customHeight="1" x14ac:dyDescent="0.25">
      <c r="A51" s="162"/>
      <c r="B51" s="63" t="s">
        <v>89</v>
      </c>
      <c r="C51" s="63"/>
      <c r="D51" s="63"/>
      <c r="E51" s="63"/>
      <c r="F51" s="63"/>
      <c r="I51" s="6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62"/>
    </row>
    <row r="52" spans="1:106" ht="20.100000000000001" customHeight="1" x14ac:dyDescent="0.25">
      <c r="A52" s="162"/>
      <c r="B52" s="63" t="s">
        <v>90</v>
      </c>
      <c r="C52" s="213"/>
      <c r="D52" s="213"/>
      <c r="E52" s="213"/>
      <c r="F52" s="213"/>
      <c r="G52" s="2"/>
      <c r="H52" s="2"/>
      <c r="I52" s="268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68" t="s">
        <v>91</v>
      </c>
      <c r="BE52" s="271"/>
      <c r="BF52" s="271"/>
      <c r="BG52" s="271"/>
      <c r="BH52" s="271"/>
      <c r="BI52" s="271"/>
      <c r="BJ52" s="271"/>
      <c r="BK52" s="271"/>
      <c r="BL52" s="271"/>
      <c r="BM52" s="271"/>
      <c r="BN52" s="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162"/>
    </row>
    <row r="53" spans="1:106" ht="17.2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</row>
  </sheetData>
  <sheetProtection sheet="1"/>
  <mergeCells count="202">
    <mergeCell ref="A1:DB1"/>
    <mergeCell ref="A2:A52"/>
    <mergeCell ref="B2:CG2"/>
    <mergeCell ref="CH2:DA2"/>
    <mergeCell ref="DB2:DB52"/>
    <mergeCell ref="B3:DA3"/>
    <mergeCell ref="B4:H4"/>
    <mergeCell ref="I4:S4"/>
    <mergeCell ref="T4:AQ4"/>
    <mergeCell ref="AR4:AV6"/>
    <mergeCell ref="AW4:BE4"/>
    <mergeCell ref="BF4:BG6"/>
    <mergeCell ref="BH4:BY4"/>
    <mergeCell ref="BZ4:BZ6"/>
    <mergeCell ref="CA4:CI4"/>
    <mergeCell ref="CJ4:DA4"/>
    <mergeCell ref="CJ5:DA5"/>
    <mergeCell ref="CA6:CI6"/>
    <mergeCell ref="CJ6:DA6"/>
    <mergeCell ref="B7:DA7"/>
    <mergeCell ref="B8:H9"/>
    <mergeCell ref="I8:S8"/>
    <mergeCell ref="T8:DA8"/>
    <mergeCell ref="I9:S9"/>
    <mergeCell ref="T9:DA9"/>
    <mergeCell ref="B5:H6"/>
    <mergeCell ref="I5:S5"/>
    <mergeCell ref="T5:AQ5"/>
    <mergeCell ref="AW5:BE5"/>
    <mergeCell ref="BH5:BY5"/>
    <mergeCell ref="CA5:CI5"/>
    <mergeCell ref="I6:S6"/>
    <mergeCell ref="T6:AQ6"/>
    <mergeCell ref="AW6:BE6"/>
    <mergeCell ref="BH6:BY6"/>
    <mergeCell ref="B10:DA10"/>
    <mergeCell ref="B11:BT11"/>
    <mergeCell ref="BU11:DA11"/>
    <mergeCell ref="B12:H12"/>
    <mergeCell ref="I12:BH12"/>
    <mergeCell ref="BI12:BI22"/>
    <mergeCell ref="BJ12:DA19"/>
    <mergeCell ref="B13:H13"/>
    <mergeCell ref="I13:AH13"/>
    <mergeCell ref="AI13:BH13"/>
    <mergeCell ref="B16:H16"/>
    <mergeCell ref="I16:AH16"/>
    <mergeCell ref="AI16:AZ16"/>
    <mergeCell ref="BA16:BD16"/>
    <mergeCell ref="BE16:BH16"/>
    <mergeCell ref="I17:AH17"/>
    <mergeCell ref="AI17:BH17"/>
    <mergeCell ref="B14:H14"/>
    <mergeCell ref="I14:AH14"/>
    <mergeCell ref="AI14:AZ14"/>
    <mergeCell ref="BA14:BD14"/>
    <mergeCell ref="BE14:BH14"/>
    <mergeCell ref="B15:H15"/>
    <mergeCell ref="I15:AH15"/>
    <mergeCell ref="AI15:BH15"/>
    <mergeCell ref="DS20:EB20"/>
    <mergeCell ref="B21:BH22"/>
    <mergeCell ref="B23:H23"/>
    <mergeCell ref="I23:DA23"/>
    <mergeCell ref="B24:H24"/>
    <mergeCell ref="I24:DA24"/>
    <mergeCell ref="I18:AH18"/>
    <mergeCell ref="AI18:AZ18"/>
    <mergeCell ref="BA18:BD18"/>
    <mergeCell ref="BE18:BH18"/>
    <mergeCell ref="B20:P20"/>
    <mergeCell ref="Q20:AH20"/>
    <mergeCell ref="AI20:AU20"/>
    <mergeCell ref="AV20:AZ20"/>
    <mergeCell ref="BA20:BD20"/>
    <mergeCell ref="BE20:BH20"/>
    <mergeCell ref="B25:H25"/>
    <mergeCell ref="I25:DA25"/>
    <mergeCell ref="B26:DA26"/>
    <mergeCell ref="B27:BN27"/>
    <mergeCell ref="BP27:DA27"/>
    <mergeCell ref="B28:BH28"/>
    <mergeCell ref="BI28:BN28"/>
    <mergeCell ref="BO28:DA28"/>
    <mergeCell ref="BJ20:DA22"/>
    <mergeCell ref="B30:BH30"/>
    <mergeCell ref="BI30:BN30"/>
    <mergeCell ref="BO30:BX30"/>
    <mergeCell ref="BY30:CH30"/>
    <mergeCell ref="CI30:CR30"/>
    <mergeCell ref="CS30:DA30"/>
    <mergeCell ref="B29:BH29"/>
    <mergeCell ref="BI29:BN29"/>
    <mergeCell ref="BO29:BX29"/>
    <mergeCell ref="BY29:CH29"/>
    <mergeCell ref="CI29:CR29"/>
    <mergeCell ref="CS29:DA29"/>
    <mergeCell ref="B31:H31"/>
    <mergeCell ref="I31:AC31"/>
    <mergeCell ref="AD31:BH31"/>
    <mergeCell ref="BI31:BN31"/>
    <mergeCell ref="BO31:DA31"/>
    <mergeCell ref="B32:H32"/>
    <mergeCell ref="I32:AC32"/>
    <mergeCell ref="AD32:BH32"/>
    <mergeCell ref="BI32:BM32"/>
    <mergeCell ref="BO32:BX32"/>
    <mergeCell ref="BY32:CH32"/>
    <mergeCell ref="CI32:CR32"/>
    <mergeCell ref="CS32:CX32"/>
    <mergeCell ref="CY32:DA32"/>
    <mergeCell ref="B33:H33"/>
    <mergeCell ref="I33:AC33"/>
    <mergeCell ref="AD33:BH33"/>
    <mergeCell ref="BI33:BM33"/>
    <mergeCell ref="BO33:BX33"/>
    <mergeCell ref="BY33:CH33"/>
    <mergeCell ref="CI33:CR33"/>
    <mergeCell ref="CS33:CX33"/>
    <mergeCell ref="CY33:DA33"/>
    <mergeCell ref="B34:H34"/>
    <mergeCell ref="I34:AC34"/>
    <mergeCell ref="AD34:BH34"/>
    <mergeCell ref="BI34:BM34"/>
    <mergeCell ref="BO34:BX34"/>
    <mergeCell ref="BY34:CH34"/>
    <mergeCell ref="CI34:CR34"/>
    <mergeCell ref="CS34:CX34"/>
    <mergeCell ref="CY34:DA34"/>
    <mergeCell ref="B35:H35"/>
    <mergeCell ref="I35:AC35"/>
    <mergeCell ref="AD35:BH35"/>
    <mergeCell ref="BI35:BM35"/>
    <mergeCell ref="BO35:BX35"/>
    <mergeCell ref="BY35:CH35"/>
    <mergeCell ref="CI35:CR35"/>
    <mergeCell ref="CS35:CX35"/>
    <mergeCell ref="CY35:DA35"/>
    <mergeCell ref="B36:H36"/>
    <mergeCell ref="I36:AW36"/>
    <mergeCell ref="AX36:BH36"/>
    <mergeCell ref="BI36:BM36"/>
    <mergeCell ref="BN36:BO36"/>
    <mergeCell ref="BP36:CR36"/>
    <mergeCell ref="CS36:CX36"/>
    <mergeCell ref="CY36:DA36"/>
    <mergeCell ref="B38:DA38"/>
    <mergeCell ref="I39:BH39"/>
    <mergeCell ref="BI39:BI47"/>
    <mergeCell ref="BJ39:DA39"/>
    <mergeCell ref="I40:AJ40"/>
    <mergeCell ref="AK40:AT40"/>
    <mergeCell ref="AU40:AY40"/>
    <mergeCell ref="AZ40:BE40"/>
    <mergeCell ref="BF40:BH40"/>
    <mergeCell ref="BJ40:DA40"/>
    <mergeCell ref="BJ41:DA41"/>
    <mergeCell ref="M42:AT42"/>
    <mergeCell ref="AW42:AY42"/>
    <mergeCell ref="AZ42:BE42"/>
    <mergeCell ref="BF42:BH42"/>
    <mergeCell ref="BJ42:DA42"/>
    <mergeCell ref="M41:AJ41"/>
    <mergeCell ref="AK41:AQ41"/>
    <mergeCell ref="AR41:AT41"/>
    <mergeCell ref="AW41:AY41"/>
    <mergeCell ref="AZ41:BE41"/>
    <mergeCell ref="BF41:BH41"/>
    <mergeCell ref="M43:AV43"/>
    <mergeCell ref="AW43:AY43"/>
    <mergeCell ref="AZ43:BE43"/>
    <mergeCell ref="BF43:BH43"/>
    <mergeCell ref="BJ43:DA43"/>
    <mergeCell ref="I44:AV44"/>
    <mergeCell ref="AW44:AY44"/>
    <mergeCell ref="AZ44:BE44"/>
    <mergeCell ref="BF44:BH44"/>
    <mergeCell ref="BJ44:DA44"/>
    <mergeCell ref="B45:AV45"/>
    <mergeCell ref="AW45:AY45"/>
    <mergeCell ref="AZ45:BE45"/>
    <mergeCell ref="BF45:BH45"/>
    <mergeCell ref="BJ45:DA47"/>
    <mergeCell ref="B46:AV46"/>
    <mergeCell ref="AW46:AY46"/>
    <mergeCell ref="AZ46:BE46"/>
    <mergeCell ref="BF46:BH46"/>
    <mergeCell ref="B47:AU47"/>
    <mergeCell ref="A53:DB53"/>
    <mergeCell ref="B50:DA50"/>
    <mergeCell ref="B51:F51"/>
    <mergeCell ref="I51:DA51"/>
    <mergeCell ref="B52:F52"/>
    <mergeCell ref="I52:BC52"/>
    <mergeCell ref="BD52:BM52"/>
    <mergeCell ref="BN52:DA52"/>
    <mergeCell ref="AV47:AX47"/>
    <mergeCell ref="AY47:BB47"/>
    <mergeCell ref="BC47:BD47"/>
    <mergeCell ref="BE47:BH47"/>
    <mergeCell ref="B48:DA48"/>
    <mergeCell ref="B49:DA49"/>
  </mergeCells>
  <pageMargins left="0.78740157480314965" right="0.55118110236220474" top="0.27559055118110237" bottom="0.15748031496062992" header="0.15748031496062992" footer="0.23622047244094491"/>
  <pageSetup paperSize="9" scale="97" orientation="portrait" r:id="rId1"/>
  <headerFooter alignWithMargins="0">
    <oddFooter>&amp;L&amp;"Arial Narrow,Standard"&amp;8VSSM | Schallschutz und Akustik&amp;R&amp;"Arial Narrow,Standard"&amp;8&amp;F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Aussenlärm (Luftschall)</vt:lpstr>
      <vt:lpstr>Innenlärm (Luftschall)</vt:lpstr>
      <vt:lpstr>Innenlärm (Trittschall)</vt:lpstr>
      <vt:lpstr>'Aussenlärm (Luftschall)'!Druckbereich</vt:lpstr>
      <vt:lpstr>'Innenlärm (Luftschall)'!Druckbereich</vt:lpstr>
      <vt:lpstr>'Innenlärm (Trittschall)'!Druckbereich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Oetiker Werner</dc:creator>
  <cp:lastModifiedBy>Pierre Scheidegger</cp:lastModifiedBy>
  <cp:lastPrinted>2013-04-23T11:43:53Z</cp:lastPrinted>
  <dcterms:created xsi:type="dcterms:W3CDTF">2010-09-22T13:24:17Z</dcterms:created>
  <dcterms:modified xsi:type="dcterms:W3CDTF">2014-12-17T09:02:11Z</dcterms:modified>
</cp:coreProperties>
</file>